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E98AD6F7-EC22-4418-9110-E58F381D1643}" xr6:coauthVersionLast="36" xr6:coauthVersionMax="36" xr10:uidLastSave="{00000000-0000-0000-0000-000000000000}"/>
  <bookViews>
    <workbookView xWindow="0" yWindow="0" windowWidth="21600" windowHeight="8925" tabRatio="737" xr2:uid="{00000000-000D-0000-FFFF-FFFF00000000}"/>
  </bookViews>
  <sheets>
    <sheet name="Table 4" sheetId="1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J30" i="15" l="1"/>
  <c r="E30" i="15"/>
  <c r="C30" i="15"/>
  <c r="E29" i="15"/>
  <c r="C29" i="15"/>
  <c r="E27" i="15"/>
  <c r="C27" i="15"/>
  <c r="E25" i="15"/>
  <c r="C25" i="15"/>
  <c r="E23" i="15"/>
  <c r="G23" i="15" s="1"/>
  <c r="C23" i="15"/>
  <c r="E21" i="15"/>
  <c r="C21" i="15"/>
  <c r="J19" i="15"/>
  <c r="E19" i="15"/>
  <c r="C19" i="15"/>
  <c r="E17" i="15"/>
  <c r="C17" i="15"/>
  <c r="J15" i="15"/>
  <c r="E15" i="15"/>
  <c r="C15" i="15"/>
  <c r="J13" i="15"/>
  <c r="E13" i="15"/>
  <c r="C13" i="15"/>
  <c r="E11" i="15"/>
  <c r="C11" i="15"/>
  <c r="E9" i="15"/>
  <c r="C9" i="15"/>
  <c r="E7" i="15"/>
  <c r="C7" i="15"/>
  <c r="G7" i="15" l="1"/>
  <c r="G9" i="15"/>
  <c r="G25" i="15"/>
  <c r="G27" i="15"/>
  <c r="G11" i="15"/>
  <c r="G15" i="15"/>
  <c r="G30" i="15"/>
  <c r="G17" i="15"/>
  <c r="G29" i="15"/>
  <c r="G13" i="15"/>
  <c r="G19" i="15"/>
  <c r="G21" i="15"/>
</calcChain>
</file>

<file path=xl/sharedStrings.xml><?xml version="1.0" encoding="utf-8"?>
<sst xmlns="http://schemas.openxmlformats.org/spreadsheetml/2006/main" count="23" uniqueCount="23">
  <si>
    <t>Construction</t>
  </si>
  <si>
    <t>Manufacturing</t>
  </si>
  <si>
    <t>Information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</si>
  <si>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</si>
  <si>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</si>
  <si>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</si>
  <si>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</si>
  <si>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</si>
  <si>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</si>
  <si>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</si>
  <si>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Government</t>
  </si>
  <si>
    <t>Federal</t>
  </si>
  <si>
    <t>State</t>
  </si>
  <si>
    <t>Local</t>
  </si>
  <si>
    <t>NAICS SECTORS</t>
  </si>
  <si>
    <t>Average Annual Employment</t>
  </si>
  <si>
    <t>Total Wages</t>
  </si>
  <si>
    <t>All Sectors</t>
  </si>
  <si>
    <t>Average Monthly Wage</t>
  </si>
  <si>
    <t>First Quarter Establishments</t>
  </si>
  <si>
    <t>TABLE 4, SUMMARY OF UTAH NONAGRICULTURAL PAYROLL, EMPLOYMENT, WAGES,</t>
  </si>
  <si>
    <t xml:space="preserve">             AND ESTABLISHMENTS IN UTAH, BY NAICS SECTOR, 2020</t>
  </si>
  <si>
    <t>SOURCE:  Utah Department of Workforce Services, Workforce Research and Analysis, Annual Report of Labor Market Information,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</si>
</sst>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0" fontId="0" fillId="0" borderId="2" xfId="0" applyBorder="1"/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42" fontId="4" fillId="0" borderId="0" xfId="0" applyNumberFormat="1" applyFont="1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3" fillId="4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0" fillId="0" borderId="0" xfId="0"/>
    <xf numFmtId="0" fontId="0" fillId="0" borderId="0" xfId="0"/>
    <xf numFmtId="3" fontId="3" fillId="0" borderId="0" xfId="0" applyNumberFormat="1" applyFont="1"/>
    <xf numFmtId="3" fontId="0" fillId="0" borderId="0" xfId="0" applyNumberFormat="1" applyFont="1"/>
    <xf numFmtId="42" fontId="3" fillId="0" borderId="0" xfId="0" applyNumberFormat="1" applyFont="1"/>
    <xf numFmtId="42" fontId="0" fillId="0" borderId="0" xfId="0" applyNumberFormat="1" applyFont="1"/>
    <xf numFmtId="0" fontId="0" fillId="0" borderId="0" xfId="0"/>
    <xf numFmtId="3" fontId="4" fillId="0" borderId="0" xfId="0" applyNumberFormat="1" applyFont="1"/>
    <xf numFmtId="42" fontId="4" fillId="0" borderId="0" xfId="0" applyNumberFormat="1" applyFont="1"/>
    <xf numFmtId="0" fontId="0" fillId="0" borderId="0" xfId="0" applyFill="1" applyBorder="1"/>
    <xf numFmtId="0" fontId="0" fillId="0" borderId="0" xfId="0" applyFill="1"/>
    <xf numFmtId="3" fontId="0" fillId="0" borderId="0" xfId="0" applyNumberFormat="1" applyFont="1" applyFill="1"/>
    <xf numFmtId="0" fontId="3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19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Sheet1"/>
      <sheetName val="Sheet2"/>
      <sheetName val="Sheet4"/>
      <sheetName val="Employment Pivots"/>
      <sheetName val="Sheet5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4">
          <cell r="B114">
            <v>737035164</v>
          </cell>
        </row>
        <row r="115">
          <cell r="B115">
            <v>6633556705</v>
          </cell>
        </row>
        <row r="116">
          <cell r="B116">
            <v>8399760944</v>
          </cell>
          <cell r="C116">
            <v>4501</v>
          </cell>
        </row>
        <row r="117">
          <cell r="B117">
            <v>14339869336</v>
          </cell>
          <cell r="C117">
            <v>20135</v>
          </cell>
        </row>
        <row r="118">
          <cell r="B118">
            <v>3639448358</v>
          </cell>
        </row>
        <row r="119">
          <cell r="B119">
            <v>7441735708</v>
          </cell>
          <cell r="C119">
            <v>12105</v>
          </cell>
        </row>
        <row r="120">
          <cell r="B120">
            <v>15317148159</v>
          </cell>
        </row>
        <row r="121">
          <cell r="B121">
            <v>9491340628</v>
          </cell>
        </row>
        <row r="122">
          <cell r="B122">
            <v>2879449180</v>
          </cell>
        </row>
        <row r="123">
          <cell r="B123">
            <v>1544334328</v>
          </cell>
        </row>
        <row r="124">
          <cell r="B124">
            <v>12619418313</v>
          </cell>
        </row>
        <row r="125">
          <cell r="B125">
            <v>83043096823</v>
          </cell>
        </row>
        <row r="129">
          <cell r="B129">
            <v>2851226715</v>
          </cell>
          <cell r="C129">
            <v>538</v>
          </cell>
        </row>
      </sheetData>
      <sheetData sheetId="10"/>
      <sheetData sheetId="11"/>
      <sheetData sheetId="12"/>
      <sheetData sheetId="13"/>
      <sheetData sheetId="14">
        <row r="79">
          <cell r="N79">
            <v>8657.75</v>
          </cell>
        </row>
        <row r="80">
          <cell r="N80">
            <v>115432.25</v>
          </cell>
        </row>
        <row r="81">
          <cell r="N81">
            <v>136419.91666666666</v>
          </cell>
        </row>
        <row r="82">
          <cell r="N82">
            <v>290380.58333333331</v>
          </cell>
        </row>
        <row r="83">
          <cell r="N83">
            <v>38473.583333333336</v>
          </cell>
        </row>
        <row r="84">
          <cell r="N84">
            <v>93312.666666666672</v>
          </cell>
        </row>
        <row r="85">
          <cell r="N85">
            <v>225251.66666666666</v>
          </cell>
        </row>
        <row r="86">
          <cell r="N86">
            <v>208847.33333333334</v>
          </cell>
        </row>
        <row r="87">
          <cell r="N87">
            <v>133415.75</v>
          </cell>
        </row>
        <row r="88">
          <cell r="N88">
            <v>40037</v>
          </cell>
        </row>
        <row r="89">
          <cell r="N89">
            <v>248607.75</v>
          </cell>
        </row>
        <row r="90">
          <cell r="N90">
            <v>1538836.25</v>
          </cell>
        </row>
        <row r="95">
          <cell r="N95">
            <v>39163.583333333336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N34" sqref="N34"/>
    </sheetView>
  </sheetViews>
  <sheetFormatPr defaultRowHeight="12.75" x14ac:dyDescent="0.2"/>
  <cols>
    <col min="1" max="1" width="31.28515625" customWidth="1"/>
    <col min="2" max="2" width="4.42578125" customWidth="1"/>
    <col min="3" max="3" width="15.140625" customWidth="1"/>
    <col min="4" max="4" width="9" customWidth="1"/>
    <col min="5" max="5" width="16" bestFit="1" customWidth="1"/>
    <col min="6" max="6" width="5.42578125" customWidth="1"/>
    <col min="8" max="8" width="3.85546875" customWidth="1"/>
    <col min="9" max="9" width="7.140625" customWidth="1"/>
    <col min="10" max="10" width="9.140625" style="25"/>
    <col min="11" max="11" width="6.5703125" bestFit="1" customWidth="1"/>
  </cols>
  <sheetData>
    <row r="1" spans="1:11" x14ac:dyDescent="0.2">
      <c r="B1" s="8"/>
      <c r="C1" s="8"/>
      <c r="D1" s="8"/>
      <c r="E1" s="8"/>
      <c r="F1" s="8"/>
      <c r="G1" s="8"/>
      <c r="H1" s="8"/>
      <c r="I1" s="8"/>
      <c r="J1" s="24"/>
      <c r="K1" s="8"/>
    </row>
    <row r="2" spans="1:11" x14ac:dyDescent="0.2">
      <c r="A2" s="13"/>
      <c r="B2" s="12" t="s">
        <v>20</v>
      </c>
      <c r="C2" s="12"/>
      <c r="D2" s="12"/>
      <c r="E2" s="12"/>
      <c r="F2" s="12"/>
      <c r="G2" s="12"/>
      <c r="H2" s="12"/>
      <c r="I2" s="12"/>
      <c r="J2" s="14"/>
      <c r="K2" s="14"/>
    </row>
    <row r="3" spans="1:11" x14ac:dyDescent="0.2">
      <c r="A3" s="13"/>
      <c r="B3" s="12" t="s">
        <v>21</v>
      </c>
      <c r="C3" s="12"/>
      <c r="D3" s="12"/>
      <c r="E3" s="12"/>
      <c r="F3" s="12"/>
      <c r="G3" s="12"/>
      <c r="H3" s="12"/>
      <c r="I3" s="12"/>
      <c r="J3" s="14"/>
      <c r="K3" s="14"/>
    </row>
    <row r="4" spans="1:1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39" customHeight="1" thickBot="1" x14ac:dyDescent="0.25">
      <c r="A5" s="11" t="s">
        <v>14</v>
      </c>
      <c r="B5" s="11"/>
      <c r="C5" s="11" t="s">
        <v>15</v>
      </c>
      <c r="D5" s="11"/>
      <c r="E5" s="11" t="s">
        <v>16</v>
      </c>
      <c r="F5" s="27" t="s">
        <v>18</v>
      </c>
      <c r="G5" s="27"/>
      <c r="H5" s="27"/>
      <c r="I5" s="27" t="s">
        <v>19</v>
      </c>
      <c r="J5" s="27"/>
      <c r="K5" s="27"/>
    </row>
    <row r="6" spans="1:11" ht="13.5" thickTop="1" x14ac:dyDescent="0.2">
      <c r="A6" s="2"/>
      <c r="C6" s="2"/>
      <c r="D6" s="2"/>
      <c r="E6" s="2"/>
      <c r="F6" s="2"/>
      <c r="G6" s="2"/>
      <c r="H6" s="2"/>
      <c r="I6" s="2"/>
      <c r="K6" s="2"/>
    </row>
    <row r="7" spans="1:11" x14ac:dyDescent="0.2">
      <c r="A7" s="3" t="s">
        <v>17</v>
      </c>
      <c r="C7" s="17">
        <f>'[1]Employment Pivots'!N90</f>
        <v>1538836.25</v>
      </c>
      <c r="D7" s="17"/>
      <c r="E7" s="19">
        <f>'[1]Wages Pivots'!B125</f>
        <v>83043096823</v>
      </c>
      <c r="F7" s="17"/>
      <c r="G7" s="19">
        <f>(E7/C7)/12</f>
        <v>4497.0724263763177</v>
      </c>
      <c r="H7" s="19"/>
      <c r="I7" s="17"/>
      <c r="J7" s="17">
        <v>108118</v>
      </c>
    </row>
    <row r="8" spans="1:11" x14ac:dyDescent="0.2">
      <c r="A8" s="1"/>
      <c r="C8" s="21"/>
      <c r="D8" s="21"/>
      <c r="E8" s="21"/>
      <c r="F8" s="21"/>
      <c r="G8" s="21"/>
      <c r="H8" s="21"/>
      <c r="I8" s="21"/>
      <c r="J8" s="21"/>
    </row>
    <row r="9" spans="1:11" x14ac:dyDescent="0.2">
      <c r="A9" s="1" t="s">
        <v>3</v>
      </c>
      <c r="C9" s="18">
        <f>'[1]Employment Pivots'!N79</f>
        <v>8657.75</v>
      </c>
      <c r="D9" s="21"/>
      <c r="E9" s="20">
        <f>'[1]Wages Pivots'!B114</f>
        <v>737035164</v>
      </c>
      <c r="F9" s="21"/>
      <c r="G9" s="20">
        <f t="shared" ref="G9:G27" si="0">(E9/C9)/12</f>
        <v>7094.1753919898356</v>
      </c>
      <c r="H9" s="20"/>
      <c r="I9" s="21"/>
      <c r="J9" s="18">
        <v>547</v>
      </c>
    </row>
    <row r="10" spans="1:11" x14ac:dyDescent="0.2">
      <c r="C10" s="21"/>
      <c r="D10" s="21"/>
      <c r="E10" s="20"/>
      <c r="F10" s="21"/>
      <c r="G10" s="20"/>
      <c r="H10" s="20"/>
      <c r="I10" s="21"/>
      <c r="J10" s="18"/>
    </row>
    <row r="11" spans="1:11" x14ac:dyDescent="0.2">
      <c r="A11" s="1" t="s">
        <v>0</v>
      </c>
      <c r="C11" s="18">
        <f>'[1]Employment Pivots'!N80</f>
        <v>115432.25</v>
      </c>
      <c r="D11" s="21"/>
      <c r="E11" s="20">
        <f>'[1]Wages Pivots'!B115</f>
        <v>6633556705</v>
      </c>
      <c r="F11" s="21"/>
      <c r="G11" s="20">
        <f t="shared" si="0"/>
        <v>4788.9250368361818</v>
      </c>
      <c r="H11" s="20"/>
      <c r="I11" s="21"/>
      <c r="J11" s="18">
        <v>12491</v>
      </c>
    </row>
    <row r="12" spans="1:11" x14ac:dyDescent="0.2">
      <c r="C12" s="21"/>
      <c r="D12" s="21"/>
      <c r="E12" s="20"/>
      <c r="F12" s="21"/>
      <c r="G12" s="20"/>
      <c r="H12" s="20"/>
      <c r="I12" s="21"/>
      <c r="J12" s="18"/>
    </row>
    <row r="13" spans="1:11" x14ac:dyDescent="0.2">
      <c r="A13" s="1" t="s">
        <v>1</v>
      </c>
      <c r="C13" s="18">
        <f>'[1]Employment Pivots'!N81</f>
        <v>136419.91666666666</v>
      </c>
      <c r="D13" s="21"/>
      <c r="E13" s="20">
        <f>'[1]Wages Pivots'!B116</f>
        <v>8399760944</v>
      </c>
      <c r="F13" s="21"/>
      <c r="G13" s="20">
        <f t="shared" si="0"/>
        <v>5131.0695371338134</v>
      </c>
      <c r="H13" s="20"/>
      <c r="I13" s="21"/>
      <c r="J13" s="18">
        <f>'[1]Wages Pivots'!C116</f>
        <v>4501</v>
      </c>
    </row>
    <row r="14" spans="1:11" x14ac:dyDescent="0.2">
      <c r="C14" s="21"/>
      <c r="D14" s="21"/>
      <c r="E14" s="20"/>
      <c r="F14" s="21"/>
      <c r="G14" s="20"/>
      <c r="H14" s="20"/>
      <c r="I14" s="21"/>
      <c r="J14" s="18"/>
    </row>
    <row r="15" spans="1:11" x14ac:dyDescent="0.2">
      <c r="A15" s="1" t="s">
        <v>4</v>
      </c>
      <c r="C15" s="18">
        <f>'[1]Employment Pivots'!N82</f>
        <v>290380.58333333331</v>
      </c>
      <c r="D15" s="21"/>
      <c r="E15" s="20">
        <f>'[1]Wages Pivots'!B117</f>
        <v>14339869336</v>
      </c>
      <c r="F15" s="21"/>
      <c r="G15" s="20">
        <f t="shared" si="0"/>
        <v>4115.251431813479</v>
      </c>
      <c r="H15" s="20"/>
      <c r="I15" s="21"/>
      <c r="J15" s="18">
        <f>'[1]Wages Pivots'!C117</f>
        <v>20135</v>
      </c>
    </row>
    <row r="16" spans="1:11" x14ac:dyDescent="0.2">
      <c r="C16" s="21"/>
      <c r="D16" s="21"/>
      <c r="E16" s="20"/>
      <c r="F16" s="21"/>
      <c r="G16" s="20"/>
      <c r="H16" s="20"/>
      <c r="I16" s="21"/>
      <c r="J16" s="18"/>
    </row>
    <row r="17" spans="1:10" x14ac:dyDescent="0.2">
      <c r="A17" s="1" t="s">
        <v>2</v>
      </c>
      <c r="C17" s="18">
        <f>'[1]Employment Pivots'!N83</f>
        <v>38473.583333333336</v>
      </c>
      <c r="D17" s="21"/>
      <c r="E17" s="20">
        <f>'[1]Wages Pivots'!B118</f>
        <v>3639448358</v>
      </c>
      <c r="F17" s="21"/>
      <c r="G17" s="20">
        <f t="shared" si="0"/>
        <v>7883.0027486392173</v>
      </c>
      <c r="H17" s="20"/>
      <c r="I17" s="21"/>
      <c r="J17" s="18">
        <v>2903</v>
      </c>
    </row>
    <row r="18" spans="1:10" x14ac:dyDescent="0.2">
      <c r="C18" s="21"/>
      <c r="D18" s="21"/>
      <c r="E18" s="20"/>
      <c r="F18" s="21"/>
      <c r="G18" s="20"/>
      <c r="H18" s="20"/>
      <c r="I18" s="21"/>
      <c r="J18" s="18"/>
    </row>
    <row r="19" spans="1:10" x14ac:dyDescent="0.2">
      <c r="A19" s="1" t="s">
        <v>5</v>
      </c>
      <c r="C19" s="18">
        <f>'[1]Employment Pivots'!N84</f>
        <v>93312.666666666672</v>
      </c>
      <c r="D19" s="21"/>
      <c r="E19" s="20">
        <f>'[1]Wages Pivots'!B119</f>
        <v>7441735708</v>
      </c>
      <c r="F19" s="21"/>
      <c r="G19" s="20">
        <f t="shared" si="0"/>
        <v>6645.8784695182503</v>
      </c>
      <c r="H19" s="20"/>
      <c r="I19" s="21"/>
      <c r="J19" s="18">
        <f>'[1]Wages Pivots'!C119</f>
        <v>12105</v>
      </c>
    </row>
    <row r="20" spans="1:10" x14ac:dyDescent="0.2">
      <c r="C20" s="21"/>
      <c r="D20" s="21"/>
      <c r="E20" s="20"/>
      <c r="F20" s="21"/>
      <c r="G20" s="20"/>
      <c r="H20" s="20"/>
      <c r="I20" s="21"/>
      <c r="J20" s="18"/>
    </row>
    <row r="21" spans="1:10" x14ac:dyDescent="0.2">
      <c r="A21" s="1" t="s">
        <v>6</v>
      </c>
      <c r="C21" s="18">
        <f>'[1]Employment Pivots'!N85</f>
        <v>225251.66666666666</v>
      </c>
      <c r="D21" s="21"/>
      <c r="E21" s="20">
        <f>'[1]Wages Pivots'!B120</f>
        <v>15317148159</v>
      </c>
      <c r="F21" s="21"/>
      <c r="G21" s="20">
        <f t="shared" si="0"/>
        <v>5666.6795506507542</v>
      </c>
      <c r="H21" s="20"/>
      <c r="I21" s="21"/>
      <c r="J21" s="18">
        <v>24735</v>
      </c>
    </row>
    <row r="22" spans="1:10" x14ac:dyDescent="0.2">
      <c r="C22" s="21"/>
      <c r="D22" s="21"/>
      <c r="E22" s="20"/>
      <c r="F22" s="21"/>
      <c r="G22" s="20"/>
      <c r="H22" s="20"/>
      <c r="I22" s="21"/>
      <c r="J22" s="18"/>
    </row>
    <row r="23" spans="1:10" x14ac:dyDescent="0.2">
      <c r="A23" s="1" t="s">
        <v>7</v>
      </c>
      <c r="C23" s="18">
        <f>'[1]Employment Pivots'!N86</f>
        <v>208847.33333333334</v>
      </c>
      <c r="D23" s="21"/>
      <c r="E23" s="20">
        <f>'[1]Wages Pivots'!B121</f>
        <v>9491340628</v>
      </c>
      <c r="F23" s="21"/>
      <c r="G23" s="20">
        <f t="shared" si="0"/>
        <v>3787.1924898889461</v>
      </c>
      <c r="H23" s="20"/>
      <c r="I23" s="21"/>
      <c r="J23" s="18">
        <v>13001</v>
      </c>
    </row>
    <row r="24" spans="1:10" x14ac:dyDescent="0.2">
      <c r="C24" s="21"/>
      <c r="D24" s="21"/>
      <c r="E24" s="20"/>
      <c r="F24" s="21"/>
      <c r="G24" s="20"/>
      <c r="H24" s="20"/>
      <c r="I24" s="21"/>
      <c r="J24" s="18"/>
    </row>
    <row r="25" spans="1:10" x14ac:dyDescent="0.2">
      <c r="A25" s="1" t="s">
        <v>8</v>
      </c>
      <c r="C25" s="18">
        <f>'[1]Employment Pivots'!N87</f>
        <v>133415.75</v>
      </c>
      <c r="D25" s="21"/>
      <c r="E25" s="20">
        <f>'[1]Wages Pivots'!B122</f>
        <v>2879449180</v>
      </c>
      <c r="F25" s="21"/>
      <c r="G25" s="20">
        <f t="shared" si="0"/>
        <v>1798.5440124822844</v>
      </c>
      <c r="H25" s="20"/>
      <c r="I25" s="21"/>
      <c r="J25" s="18">
        <v>7666</v>
      </c>
    </row>
    <row r="26" spans="1:10" x14ac:dyDescent="0.2">
      <c r="C26" s="21"/>
      <c r="D26" s="21"/>
      <c r="E26" s="20"/>
      <c r="F26" s="21"/>
      <c r="G26" s="20"/>
      <c r="H26" s="20"/>
      <c r="I26" s="21"/>
      <c r="J26" s="18"/>
    </row>
    <row r="27" spans="1:10" x14ac:dyDescent="0.2">
      <c r="A27" s="1" t="s">
        <v>9</v>
      </c>
      <c r="C27" s="18">
        <f>'[1]Employment Pivots'!N88</f>
        <v>40037</v>
      </c>
      <c r="D27" s="21"/>
      <c r="E27" s="20">
        <f>'[1]Wages Pivots'!B123</f>
        <v>1544334328</v>
      </c>
      <c r="F27" s="21"/>
      <c r="G27" s="20">
        <f t="shared" si="0"/>
        <v>3214.3898727010851</v>
      </c>
      <c r="H27" s="20"/>
      <c r="I27" s="21"/>
      <c r="J27" s="18">
        <v>5795</v>
      </c>
    </row>
    <row r="28" spans="1:10" x14ac:dyDescent="0.2">
      <c r="C28" s="16"/>
      <c r="D28" s="16"/>
      <c r="E28" s="20"/>
      <c r="F28" s="16"/>
      <c r="G28" s="20"/>
      <c r="H28" s="20"/>
      <c r="I28" s="16"/>
      <c r="J28" s="26"/>
    </row>
    <row r="29" spans="1:10" x14ac:dyDescent="0.2">
      <c r="A29" s="1" t="s">
        <v>10</v>
      </c>
      <c r="C29" s="18">
        <f>'[1]Employment Pivots'!N89</f>
        <v>248607.75</v>
      </c>
      <c r="D29" s="21"/>
      <c r="E29" s="20">
        <f>'[1]Wages Pivots'!B124</f>
        <v>12619418313</v>
      </c>
      <c r="F29" s="21"/>
      <c r="G29" s="20">
        <f t="shared" ref="G29:G30" si="1">(E29/C29)/12</f>
        <v>4230.0298069951559</v>
      </c>
      <c r="H29" s="20"/>
      <c r="I29" s="21"/>
      <c r="J29" s="18">
        <v>4239</v>
      </c>
    </row>
    <row r="30" spans="1:10" x14ac:dyDescent="0.2">
      <c r="A30" s="6" t="s">
        <v>11</v>
      </c>
      <c r="C30" s="22">
        <f>'[1]Employment Pivots'!N95</f>
        <v>39163.583333333336</v>
      </c>
      <c r="D30" s="21"/>
      <c r="E30" s="23">
        <f>'[1]Wages Pivots'!B129</f>
        <v>2851226715</v>
      </c>
      <c r="F30" s="21"/>
      <c r="G30" s="23">
        <f t="shared" si="1"/>
        <v>6066.9174275421683</v>
      </c>
      <c r="H30" s="23"/>
      <c r="I30" s="21"/>
      <c r="J30" s="18">
        <f>'[1]Wages Pivots'!C129</f>
        <v>538</v>
      </c>
    </row>
    <row r="31" spans="1:10" s="15" customFormat="1" x14ac:dyDescent="0.2">
      <c r="A31" s="6" t="s">
        <v>12</v>
      </c>
      <c r="B31"/>
      <c r="C31" s="22">
        <v>83280.999999999971</v>
      </c>
      <c r="D31" s="21"/>
      <c r="E31" s="23">
        <v>4336509283</v>
      </c>
      <c r="F31" s="21"/>
      <c r="G31" s="23">
        <v>4092.0473128019912</v>
      </c>
      <c r="H31" s="23"/>
      <c r="I31" s="21"/>
      <c r="J31" s="18">
        <v>952</v>
      </c>
    </row>
    <row r="32" spans="1:10" x14ac:dyDescent="0.2">
      <c r="A32" s="6" t="s">
        <v>13</v>
      </c>
      <c r="C32" s="22">
        <v>126163.16666666667</v>
      </c>
      <c r="D32" s="21"/>
      <c r="E32" s="23">
        <v>5431682315</v>
      </c>
      <c r="F32" s="21"/>
      <c r="G32" s="23">
        <v>3587.7364596640068</v>
      </c>
      <c r="H32" s="23"/>
      <c r="I32" s="21"/>
      <c r="J32" s="18">
        <v>2749</v>
      </c>
    </row>
    <row r="34" spans="1:10" ht="13.5" thickBot="1" x14ac:dyDescent="0.25">
      <c r="A34" s="6"/>
      <c r="C34" s="5"/>
      <c r="E34" s="7"/>
      <c r="G34" s="7"/>
      <c r="H34" s="7"/>
      <c r="J34" s="26"/>
    </row>
    <row r="35" spans="1:10" x14ac:dyDescent="0.2">
      <c r="A35" s="4" t="s">
        <v>22</v>
      </c>
    </row>
  </sheetData>
  <mergeCells count="2">
    <mergeCell ref="F5:H5"/>
    <mergeCell ref="I5:K5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2017-10-25T16:14:34Z</cp:lastPrinted>
  <dcterms:created xsi:type="dcterms:W3CDTF">2011-11-30T23:44:52Z</dcterms:created>
  <dcterms:modified xsi:type="dcterms:W3CDTF">2021-10-27T12:41:47Z</dcterms:modified>
</cp:coreProperties>
</file>