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13_ncr:1_{3F802B36-6BB0-4D7A-8DF3-A526DA96865B}" xr6:coauthVersionLast="36" xr6:coauthVersionMax="36" xr10:uidLastSave="{00000000-0000-0000-0000-000000000000}"/>
  <bookViews>
    <workbookView xWindow="0" yWindow="0" windowWidth="17520" windowHeight="9525" tabRatio="737" xr2:uid="{00000000-000D-0000-FFFF-FFFF00000000}"/>
  </bookViews>
  <sheets>
    <sheet name="Form2" sheetId="14" r:id="rId1"/>
    <sheet name="Sheet1" sheetId="15" r:id="rId2"/>
  </sheets>
  <calcPr calcId="191029"/>
</workbook>
</file>

<file path=xl/calcChain.xml><?xml version="1.0" encoding="utf-8"?>
<calcChain xmlns="http://schemas.openxmlformats.org/spreadsheetml/2006/main">
  <c r="D27" i="14" l="1"/>
  <c r="E27" i="14"/>
  <c r="D19" i="14"/>
  <c r="E19" i="14"/>
  <c r="D11" i="14"/>
  <c r="E11" i="14"/>
  <c r="E29" i="14"/>
  <c r="D32" i="14"/>
  <c r="D25" i="14"/>
  <c r="E25" i="14"/>
  <c r="D23" i="14"/>
  <c r="E23" i="14"/>
  <c r="D21" i="14"/>
  <c r="E21" i="14"/>
  <c r="D15" i="14"/>
  <c r="E15" i="14"/>
  <c r="D13" i="14" l="1"/>
  <c r="E13" i="14"/>
  <c r="D9" i="14"/>
  <c r="E9" i="14"/>
  <c r="B11" i="14" l="1"/>
  <c r="B13" i="14"/>
  <c r="B15" i="14"/>
  <c r="B17" i="14"/>
  <c r="B19" i="14"/>
  <c r="B21" i="14"/>
  <c r="B23" i="14"/>
  <c r="B25" i="14"/>
  <c r="B27" i="14"/>
  <c r="B29" i="14"/>
  <c r="B9" i="14"/>
  <c r="D7" i="14"/>
  <c r="E7" i="14"/>
  <c r="F7" i="14"/>
  <c r="G7" i="14"/>
  <c r="H7" i="14"/>
  <c r="I7" i="14"/>
  <c r="J7" i="14"/>
  <c r="K7" i="14"/>
  <c r="L7" i="14"/>
  <c r="M7" i="14"/>
  <c r="N7" i="14"/>
  <c r="C7" i="14"/>
  <c r="B7" i="14" l="1"/>
</calcChain>
</file>

<file path=xl/sharedStrings.xml><?xml version="1.0" encoding="utf-8"?>
<sst xmlns="http://schemas.openxmlformats.org/spreadsheetml/2006/main" count="32" uniqueCount="32">
  <si>
    <t>April</t>
  </si>
  <si>
    <t>Construction</t>
  </si>
  <si>
    <t>Manufacturing</t>
  </si>
  <si>
    <t>Information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</si>
  <si>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</si>
  <si>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</si>
  <si>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</si>
  <si>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</si>
  <si>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</si>
  <si>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</si>
  <si>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</si>
  <si>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</si>
  <si>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</si>
  <si>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</si>
  <si>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</si>
  <si>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</si>
  <si>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</si>
  <si>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</si>
  <si>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</si>
  <si>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</si>
  <si>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</si>
  <si>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</si>
  <si>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</si>
  <si>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Annual Average</t>
  </si>
  <si>
    <t>TABLE 2.  EMPLOYEES ON NONAGRICULTURAL PAYROLLS</t>
  </si>
  <si>
    <t>Government</t>
  </si>
  <si>
    <t>Federal</t>
  </si>
  <si>
    <t>State</t>
  </si>
  <si>
    <t>Local</t>
  </si>
  <si>
    <t>NAICS SECTORS</t>
  </si>
  <si>
    <t>IN UTAH, BY NAICS SECTOR AND MONTH 2019</t>
  </si>
  <si>
    <t>SOURCE:  Utah Department of Workforce Services, Workforce Research and Analysis, Annual Report of Labor Market Information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</si>
</sst>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0" fillId="0" borderId="2" xfId="0" applyBorder="1"/>
    <xf numFmtId="0" fontId="2" fillId="0" borderId="0" xfId="0" applyFont="1" applyAlignment="1">
      <alignment horizontal="left" indent="1"/>
    </xf>
    <xf numFmtId="0" fontId="3" fillId="2" borderId="0" xfId="0" applyFont="1" applyFill="1"/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6"/>
  <sheetViews>
    <sheetView tabSelected="1" workbookViewId="0">
      <selection activeCell="B29" sqref="B29"/>
    </sheetView>
  </sheetViews>
  <sheetFormatPr defaultRowHeight="12.75" x14ac:dyDescent="0.2"/>
  <cols>
    <col min="1" max="1" width="34.28515625" customWidth="1"/>
    <col min="2" max="8" width="10.42578125" customWidth="1"/>
    <col min="9" max="9" width="11" bestFit="1" customWidth="1"/>
    <col min="10" max="10" width="10.42578125" customWidth="1"/>
    <col min="11" max="11" width="11" bestFit="1" customWidth="1"/>
    <col min="12" max="12" width="10.5703125" customWidth="1"/>
    <col min="13" max="13" width="10.42578125" customWidth="1"/>
    <col min="14" max="14" width="10.28515625" bestFit="1" customWidth="1"/>
    <col min="15" max="15" width="10.140625" bestFit="1" customWidth="1"/>
  </cols>
  <sheetData>
    <row r="2" spans="1:16" x14ac:dyDescent="0.2">
      <c r="A2" s="6"/>
      <c r="B2" s="6"/>
      <c r="C2" s="6"/>
      <c r="D2" s="16" t="s">
        <v>24</v>
      </c>
      <c r="E2" s="16"/>
      <c r="F2" s="16"/>
      <c r="G2" s="16"/>
      <c r="H2" s="16"/>
      <c r="I2" s="16"/>
      <c r="J2" s="16"/>
      <c r="K2" s="6"/>
      <c r="L2" s="6"/>
      <c r="M2" s="6"/>
      <c r="N2" s="6"/>
    </row>
    <row r="3" spans="1:16" x14ac:dyDescent="0.2">
      <c r="A3" s="6"/>
      <c r="B3" s="6"/>
      <c r="C3" s="6"/>
      <c r="D3" s="16" t="s">
        <v>30</v>
      </c>
      <c r="E3" s="16"/>
      <c r="F3" s="16"/>
      <c r="G3" s="16"/>
      <c r="H3" s="16"/>
      <c r="I3" s="16"/>
      <c r="J3" s="16"/>
      <c r="K3" s="6"/>
      <c r="L3" s="6"/>
      <c r="M3" s="6"/>
      <c r="N3" s="6"/>
    </row>
    <row r="4" spans="1:16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26.25" thickBot="1" x14ac:dyDescent="0.25">
      <c r="A5" s="8" t="s">
        <v>29</v>
      </c>
      <c r="B5" s="8" t="s">
        <v>23</v>
      </c>
      <c r="C5" s="8" t="s">
        <v>7</v>
      </c>
      <c r="D5" s="8" t="s">
        <v>6</v>
      </c>
      <c r="E5" s="8" t="s">
        <v>10</v>
      </c>
      <c r="F5" s="8" t="s">
        <v>0</v>
      </c>
      <c r="G5" s="8" t="s">
        <v>11</v>
      </c>
      <c r="H5" s="8" t="s">
        <v>9</v>
      </c>
      <c r="I5" s="8" t="s">
        <v>8</v>
      </c>
      <c r="J5" s="8" t="s">
        <v>4</v>
      </c>
      <c r="K5" s="8" t="s">
        <v>14</v>
      </c>
      <c r="L5" s="8" t="s">
        <v>13</v>
      </c>
      <c r="M5" s="8" t="s">
        <v>12</v>
      </c>
      <c r="N5" s="8" t="s">
        <v>5</v>
      </c>
    </row>
    <row r="6" spans="1:16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6" x14ac:dyDescent="0.2">
      <c r="A7" s="3" t="s">
        <v>22</v>
      </c>
      <c r="B7" s="12">
        <f>AVERAGE(C7:N7)</f>
        <v>1559567</v>
      </c>
      <c r="C7" s="12">
        <f>SUM(C9:C29)</f>
        <v>1522707</v>
      </c>
      <c r="D7" s="12">
        <f t="shared" ref="D7:N7" si="0">SUM(D9:D29)</f>
        <v>1534792</v>
      </c>
      <c r="E7" s="12">
        <f t="shared" si="0"/>
        <v>1543611</v>
      </c>
      <c r="F7" s="12">
        <f t="shared" si="0"/>
        <v>1554264</v>
      </c>
      <c r="G7" s="12">
        <f t="shared" si="0"/>
        <v>1558788</v>
      </c>
      <c r="H7" s="12">
        <f t="shared" si="0"/>
        <v>1554613</v>
      </c>
      <c r="I7" s="12">
        <f t="shared" si="0"/>
        <v>1543801</v>
      </c>
      <c r="J7" s="12">
        <f t="shared" si="0"/>
        <v>1559042</v>
      </c>
      <c r="K7" s="12">
        <f t="shared" si="0"/>
        <v>1574645</v>
      </c>
      <c r="L7" s="12">
        <f t="shared" si="0"/>
        <v>1585383</v>
      </c>
      <c r="M7" s="12">
        <f t="shared" si="0"/>
        <v>1592262</v>
      </c>
      <c r="N7" s="12">
        <f t="shared" si="0"/>
        <v>1590896</v>
      </c>
      <c r="O7" s="11"/>
    </row>
    <row r="8" spans="1:16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  <c r="N8" s="10"/>
    </row>
    <row r="9" spans="1:16" x14ac:dyDescent="0.2">
      <c r="A9" s="1" t="s">
        <v>15</v>
      </c>
      <c r="B9" s="13">
        <f>AVERAGE(C9:N9)</f>
        <v>9361.25</v>
      </c>
      <c r="C9" s="13">
        <v>9272</v>
      </c>
      <c r="D9" s="13">
        <f>9269+10</f>
        <v>9279</v>
      </c>
      <c r="E9" s="13">
        <f>9338-10</f>
        <v>9328</v>
      </c>
      <c r="F9" s="13">
        <v>9293</v>
      </c>
      <c r="G9" s="13">
        <v>9364</v>
      </c>
      <c r="H9" s="13">
        <v>9505</v>
      </c>
      <c r="I9" s="13">
        <v>9554</v>
      </c>
      <c r="J9" s="13">
        <v>9571</v>
      </c>
      <c r="K9" s="13">
        <v>9431</v>
      </c>
      <c r="L9" s="13">
        <v>9423</v>
      </c>
      <c r="M9" s="13">
        <v>9225</v>
      </c>
      <c r="N9" s="13">
        <v>9090</v>
      </c>
      <c r="P9" s="11"/>
    </row>
    <row r="10" spans="1:16" x14ac:dyDescent="0.2"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6" x14ac:dyDescent="0.2">
      <c r="A11" s="1" t="s">
        <v>1</v>
      </c>
      <c r="B11" s="13">
        <f t="shared" ref="B11:B29" si="1">AVERAGE(C11:N11)</f>
        <v>109485.91666666667</v>
      </c>
      <c r="C11" s="13">
        <v>101319</v>
      </c>
      <c r="D11" s="13">
        <f>101929-19</f>
        <v>101910</v>
      </c>
      <c r="E11" s="13">
        <f>104333+19</f>
        <v>104352</v>
      </c>
      <c r="F11" s="13">
        <v>106156</v>
      </c>
      <c r="G11" s="13">
        <v>109339</v>
      </c>
      <c r="H11" s="13">
        <v>111590</v>
      </c>
      <c r="I11" s="13">
        <v>112772</v>
      </c>
      <c r="J11" s="13">
        <v>113633</v>
      </c>
      <c r="K11" s="13">
        <v>112681</v>
      </c>
      <c r="L11" s="13">
        <v>113900</v>
      </c>
      <c r="M11" s="13">
        <v>114030</v>
      </c>
      <c r="N11" s="13">
        <v>112149</v>
      </c>
    </row>
    <row r="12" spans="1:16" x14ac:dyDescent="0.2"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6" x14ac:dyDescent="0.2">
      <c r="A13" s="1" t="s">
        <v>2</v>
      </c>
      <c r="B13" s="13">
        <f t="shared" si="1"/>
        <v>136924.41666666666</v>
      </c>
      <c r="C13" s="13">
        <v>134985</v>
      </c>
      <c r="D13" s="13">
        <f>135624-1</f>
        <v>135623</v>
      </c>
      <c r="E13" s="13">
        <f>135981+1</f>
        <v>135982</v>
      </c>
      <c r="F13" s="13">
        <v>135837</v>
      </c>
      <c r="G13" s="13">
        <v>136639</v>
      </c>
      <c r="H13" s="13">
        <v>137461</v>
      </c>
      <c r="I13" s="13">
        <v>137557</v>
      </c>
      <c r="J13" s="13">
        <v>137761</v>
      </c>
      <c r="K13" s="13">
        <v>137416</v>
      </c>
      <c r="L13" s="13">
        <v>137796</v>
      </c>
      <c r="M13" s="13">
        <v>137909</v>
      </c>
      <c r="N13" s="13">
        <v>138127</v>
      </c>
    </row>
    <row r="14" spans="1:16" x14ac:dyDescent="0.2"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6" x14ac:dyDescent="0.2">
      <c r="A15" s="1" t="s">
        <v>16</v>
      </c>
      <c r="B15" s="13">
        <f t="shared" si="1"/>
        <v>290907.66666666669</v>
      </c>
      <c r="C15" s="13">
        <v>288383</v>
      </c>
      <c r="D15" s="13">
        <f>286522-6</f>
        <v>286516</v>
      </c>
      <c r="E15" s="13">
        <f>286534+6</f>
        <v>286540</v>
      </c>
      <c r="F15" s="13">
        <v>288046</v>
      </c>
      <c r="G15" s="13">
        <v>288474</v>
      </c>
      <c r="H15" s="13">
        <v>289100</v>
      </c>
      <c r="I15" s="13">
        <v>288954</v>
      </c>
      <c r="J15" s="13">
        <v>290584</v>
      </c>
      <c r="K15" s="13">
        <v>289897</v>
      </c>
      <c r="L15" s="13">
        <v>292777</v>
      </c>
      <c r="M15" s="13">
        <v>300316</v>
      </c>
      <c r="N15" s="13">
        <v>301305</v>
      </c>
    </row>
    <row r="16" spans="1:16" x14ac:dyDescent="0.2"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">
      <c r="A17" s="1" t="s">
        <v>3</v>
      </c>
      <c r="B17" s="13">
        <f t="shared" si="1"/>
        <v>39571.833333333336</v>
      </c>
      <c r="C17" s="13">
        <v>38308</v>
      </c>
      <c r="D17" s="13">
        <v>39003</v>
      </c>
      <c r="E17" s="13">
        <v>38680</v>
      </c>
      <c r="F17" s="13">
        <v>39019</v>
      </c>
      <c r="G17" s="13">
        <v>40087</v>
      </c>
      <c r="H17" s="13">
        <v>39708</v>
      </c>
      <c r="I17" s="13">
        <v>40207</v>
      </c>
      <c r="J17" s="13">
        <v>40565</v>
      </c>
      <c r="K17" s="13">
        <v>40128</v>
      </c>
      <c r="L17" s="13">
        <v>39584</v>
      </c>
      <c r="M17" s="13">
        <v>39880</v>
      </c>
      <c r="N17" s="13">
        <v>39693</v>
      </c>
    </row>
    <row r="18" spans="1:14" x14ac:dyDescent="0.2"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2">
      <c r="A19" s="1" t="s">
        <v>17</v>
      </c>
      <c r="B19" s="13">
        <f t="shared" si="1"/>
        <v>90007.333333333328</v>
      </c>
      <c r="C19" s="13">
        <v>87149</v>
      </c>
      <c r="D19" s="13">
        <f>87639-25</f>
        <v>87614</v>
      </c>
      <c r="E19" s="13">
        <f>87897+25</f>
        <v>87922</v>
      </c>
      <c r="F19" s="13">
        <v>88533</v>
      </c>
      <c r="G19" s="13">
        <v>89133</v>
      </c>
      <c r="H19" s="13">
        <v>89938</v>
      </c>
      <c r="I19" s="13">
        <v>91213</v>
      </c>
      <c r="J19" s="13">
        <v>91800</v>
      </c>
      <c r="K19" s="13">
        <v>90749</v>
      </c>
      <c r="L19" s="13">
        <v>91409</v>
      </c>
      <c r="M19" s="13">
        <v>91976</v>
      </c>
      <c r="N19" s="13">
        <v>92652</v>
      </c>
    </row>
    <row r="20" spans="1:14" x14ac:dyDescent="0.2"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2">
      <c r="A21" s="1" t="s">
        <v>18</v>
      </c>
      <c r="B21" s="13">
        <f t="shared" si="1"/>
        <v>223789.41666666666</v>
      </c>
      <c r="C21" s="13">
        <v>216646</v>
      </c>
      <c r="D21" s="13">
        <f>218126-446</f>
        <v>217680</v>
      </c>
      <c r="E21" s="13">
        <f>219009+446</f>
        <v>219455</v>
      </c>
      <c r="F21" s="13">
        <v>221339</v>
      </c>
      <c r="G21" s="13">
        <v>222300</v>
      </c>
      <c r="H21" s="13">
        <v>224364</v>
      </c>
      <c r="I21" s="13">
        <v>225846</v>
      </c>
      <c r="J21" s="13">
        <v>227525</v>
      </c>
      <c r="K21" s="13">
        <v>226628</v>
      </c>
      <c r="L21" s="13">
        <v>229069</v>
      </c>
      <c r="M21" s="13">
        <v>228814</v>
      </c>
      <c r="N21" s="13">
        <v>225807</v>
      </c>
    </row>
    <row r="22" spans="1:14" x14ac:dyDescent="0.2"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">
      <c r="A23" s="1" t="s">
        <v>19</v>
      </c>
      <c r="B23" s="13">
        <f t="shared" si="1"/>
        <v>209997.66666666666</v>
      </c>
      <c r="C23" s="13">
        <v>208013</v>
      </c>
      <c r="D23" s="13">
        <f>211488-1</f>
        <v>211487</v>
      </c>
      <c r="E23" s="13">
        <f>211767+1</f>
        <v>211768</v>
      </c>
      <c r="F23" s="13">
        <v>211795</v>
      </c>
      <c r="G23" s="13">
        <v>205997</v>
      </c>
      <c r="H23" s="13">
        <v>202838</v>
      </c>
      <c r="I23" s="13">
        <v>202429</v>
      </c>
      <c r="J23" s="13">
        <v>206014</v>
      </c>
      <c r="K23" s="13">
        <v>212228</v>
      </c>
      <c r="L23" s="13">
        <v>215051</v>
      </c>
      <c r="M23" s="13">
        <v>216834</v>
      </c>
      <c r="N23" s="13">
        <v>215518</v>
      </c>
    </row>
    <row r="24" spans="1:14" x14ac:dyDescent="0.2"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">
      <c r="A25" s="1" t="s">
        <v>20</v>
      </c>
      <c r="B25" s="13">
        <f t="shared" si="1"/>
        <v>153446.08333333334</v>
      </c>
      <c r="C25" s="13">
        <v>148481</v>
      </c>
      <c r="D25" s="13">
        <f>150849-22</f>
        <v>150827</v>
      </c>
      <c r="E25" s="13">
        <f>153391+22</f>
        <v>153413</v>
      </c>
      <c r="F25" s="13">
        <v>152810</v>
      </c>
      <c r="G25" s="13">
        <v>152102</v>
      </c>
      <c r="H25" s="13">
        <v>156513</v>
      </c>
      <c r="I25" s="13">
        <v>157552</v>
      </c>
      <c r="J25" s="13">
        <v>158383</v>
      </c>
      <c r="K25" s="13">
        <v>154991</v>
      </c>
      <c r="L25" s="13">
        <v>152562</v>
      </c>
      <c r="M25" s="13">
        <v>150028</v>
      </c>
      <c r="N25" s="13">
        <v>153691</v>
      </c>
    </row>
    <row r="26" spans="1:14" x14ac:dyDescent="0.2">
      <c r="B26" s="1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A27" s="1" t="s">
        <v>21</v>
      </c>
      <c r="B27" s="13">
        <f t="shared" si="1"/>
        <v>42378.833333333336</v>
      </c>
      <c r="C27" s="13">
        <v>41104</v>
      </c>
      <c r="D27" s="13">
        <f>41370-120</f>
        <v>41250</v>
      </c>
      <c r="E27" s="13">
        <f>41773+120</f>
        <v>41893</v>
      </c>
      <c r="F27" s="13">
        <v>41812</v>
      </c>
      <c r="G27" s="13">
        <v>42130</v>
      </c>
      <c r="H27" s="13">
        <v>42979</v>
      </c>
      <c r="I27" s="13">
        <v>43372</v>
      </c>
      <c r="J27" s="13">
        <v>43693</v>
      </c>
      <c r="K27" s="13">
        <v>42599</v>
      </c>
      <c r="L27" s="13">
        <v>42587</v>
      </c>
      <c r="M27" s="13">
        <v>42490</v>
      </c>
      <c r="N27" s="13">
        <v>42637</v>
      </c>
    </row>
    <row r="28" spans="1:14" x14ac:dyDescent="0.2"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">
      <c r="A29" s="1" t="s">
        <v>25</v>
      </c>
      <c r="B29" s="13">
        <f t="shared" si="1"/>
        <v>253696.58333333334</v>
      </c>
      <c r="C29" s="13">
        <v>249047</v>
      </c>
      <c r="D29" s="13">
        <v>253603</v>
      </c>
      <c r="E29" s="13">
        <f>254273+5</f>
        <v>254278</v>
      </c>
      <c r="F29" s="13">
        <v>259624</v>
      </c>
      <c r="G29" s="13">
        <v>263223</v>
      </c>
      <c r="H29" s="13">
        <v>250617</v>
      </c>
      <c r="I29" s="13">
        <v>234345</v>
      </c>
      <c r="J29" s="13">
        <v>239513</v>
      </c>
      <c r="K29" s="13">
        <v>257897</v>
      </c>
      <c r="L29" s="13">
        <v>261225</v>
      </c>
      <c r="M29" s="13">
        <v>260760</v>
      </c>
      <c r="N29" s="13">
        <v>260227</v>
      </c>
    </row>
    <row r="30" spans="1:14" x14ac:dyDescent="0.2">
      <c r="A30" s="5" t="s">
        <v>26</v>
      </c>
      <c r="B30" s="14">
        <v>37163.5</v>
      </c>
      <c r="C30" s="15">
        <v>34605</v>
      </c>
      <c r="D30" s="15">
        <v>36258</v>
      </c>
      <c r="E30" s="15">
        <v>36492</v>
      </c>
      <c r="F30" s="15">
        <v>36904</v>
      </c>
      <c r="G30" s="15">
        <v>37610</v>
      </c>
      <c r="H30" s="15">
        <v>37883</v>
      </c>
      <c r="I30" s="15">
        <v>37790</v>
      </c>
      <c r="J30" s="15">
        <v>37839</v>
      </c>
      <c r="K30" s="15">
        <v>37783</v>
      </c>
      <c r="L30" s="15">
        <v>37679</v>
      </c>
      <c r="M30" s="15">
        <v>37519</v>
      </c>
      <c r="N30" s="15">
        <v>37600</v>
      </c>
    </row>
    <row r="31" spans="1:14" s="9" customFormat="1" x14ac:dyDescent="0.2">
      <c r="A31" s="5" t="s">
        <v>27</v>
      </c>
      <c r="B31" s="14">
        <v>85922.833333333328</v>
      </c>
      <c r="C31" s="14">
        <v>83490</v>
      </c>
      <c r="D31" s="14">
        <v>85483</v>
      </c>
      <c r="E31" s="14">
        <v>85711</v>
      </c>
      <c r="F31" s="14">
        <v>90048</v>
      </c>
      <c r="G31" s="14">
        <v>89561</v>
      </c>
      <c r="H31" s="14">
        <v>84273</v>
      </c>
      <c r="I31" s="14">
        <v>79618</v>
      </c>
      <c r="J31" s="14">
        <v>80484</v>
      </c>
      <c r="K31" s="14">
        <v>87255</v>
      </c>
      <c r="L31" s="14">
        <v>88552</v>
      </c>
      <c r="M31" s="14">
        <v>88427</v>
      </c>
      <c r="N31" s="14">
        <v>88172</v>
      </c>
    </row>
    <row r="32" spans="1:14" s="9" customFormat="1" x14ac:dyDescent="0.2">
      <c r="A32" s="5" t="s">
        <v>28</v>
      </c>
      <c r="B32" s="14">
        <v>130609.83333333333</v>
      </c>
      <c r="C32" s="15">
        <v>130952</v>
      </c>
      <c r="D32" s="15">
        <f>131862-5</f>
        <v>131857</v>
      </c>
      <c r="E32" s="15">
        <v>132075</v>
      </c>
      <c r="F32" s="15">
        <v>132672</v>
      </c>
      <c r="G32" s="15">
        <v>136052</v>
      </c>
      <c r="H32" s="15">
        <v>128461</v>
      </c>
      <c r="I32" s="15">
        <v>116937</v>
      </c>
      <c r="J32" s="15">
        <v>121190</v>
      </c>
      <c r="K32" s="15">
        <v>132859</v>
      </c>
      <c r="L32" s="15">
        <v>134994</v>
      </c>
      <c r="M32" s="15">
        <v>134814</v>
      </c>
      <c r="N32" s="15">
        <v>134455</v>
      </c>
    </row>
    <row r="35" spans="1:1" ht="13.5" thickBot="1" x14ac:dyDescent="0.25"/>
    <row r="36" spans="1:1" x14ac:dyDescent="0.2">
      <c r="A36" s="4" t="s">
        <v>31</v>
      </c>
    </row>
  </sheetData>
  <mergeCells count="2">
    <mergeCell ref="D2:J2"/>
    <mergeCell ref="D3:J3"/>
  </mergeCells>
  <printOptions horizontalCentered="1"/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Form2</vt:lpstr>
      <vt:lpstr>Sheet1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2016-10-06T21:31:16Z</cp:lastPrinted>
  <dcterms:created xsi:type="dcterms:W3CDTF">2011-11-30T23:44:52Z</dcterms:created>
  <dcterms:modified xsi:type="dcterms:W3CDTF">2021-01-11T20:49:58Z</dcterms:modified>
</cp:coreProperties>
</file>