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Table3!$A$1:$J$45</definedName>
  </definedNames>
  <calcPr calcId="145621"/>
</workbook>
</file>

<file path=xl/calcChain.xml><?xml version="1.0" encoding="utf-8"?>
<calcChain xmlns="http://schemas.openxmlformats.org/spreadsheetml/2006/main">
  <c r="G40" i="1" l="1"/>
  <c r="H40" i="1" s="1"/>
  <c r="G41" i="1"/>
  <c r="H41" i="1" s="1"/>
  <c r="G42" i="1"/>
  <c r="H42" i="1" s="1"/>
  <c r="E42" i="1"/>
  <c r="C42" i="1"/>
  <c r="B42" i="1"/>
  <c r="H38" i="1"/>
  <c r="D38" i="1"/>
  <c r="G37" i="1"/>
  <c r="G36" i="1"/>
  <c r="G35" i="1"/>
  <c r="G34" i="1"/>
  <c r="G33" i="1"/>
  <c r="G32" i="1"/>
  <c r="E38" i="1"/>
  <c r="C38" i="1"/>
  <c r="B38" i="1"/>
  <c r="G28" i="1"/>
  <c r="G27" i="1"/>
  <c r="G26" i="1"/>
  <c r="G25" i="1"/>
  <c r="G24" i="1"/>
  <c r="G23" i="1"/>
  <c r="G22" i="1"/>
  <c r="E28" i="1"/>
  <c r="C28" i="1"/>
  <c r="B28" i="1"/>
  <c r="G38" i="1" l="1"/>
  <c r="D28" i="1"/>
  <c r="B11" i="1" l="1"/>
  <c r="H35" i="1" l="1"/>
  <c r="H37" i="1"/>
  <c r="H36" i="1"/>
  <c r="H34" i="1"/>
  <c r="H33" i="1"/>
  <c r="H32" i="1"/>
  <c r="H27" i="1"/>
  <c r="H26" i="1"/>
  <c r="H25" i="1"/>
  <c r="H24" i="1"/>
  <c r="H23" i="1"/>
  <c r="H22" i="1"/>
  <c r="G18" i="1"/>
  <c r="G17" i="1"/>
  <c r="G16" i="1"/>
  <c r="H16" i="1" s="1"/>
  <c r="G15" i="1"/>
  <c r="H15" i="1" s="1"/>
  <c r="G14" i="1"/>
  <c r="G13" i="1"/>
  <c r="G12" i="1"/>
  <c r="H12" i="1" s="1"/>
  <c r="D42" i="1"/>
  <c r="D41" i="1"/>
  <c r="D37" i="1"/>
  <c r="D36" i="1"/>
  <c r="D35" i="1"/>
  <c r="D34" i="1"/>
  <c r="D33" i="1"/>
  <c r="D32" i="1"/>
  <c r="D27" i="1"/>
  <c r="D26" i="1"/>
  <c r="D25" i="1"/>
  <c r="D24" i="1"/>
  <c r="D23" i="1"/>
  <c r="D22" i="1"/>
  <c r="G21" i="1"/>
  <c r="H21" i="1" s="1"/>
  <c r="E11" i="1"/>
  <c r="C11" i="1"/>
  <c r="D11" i="1" s="1"/>
  <c r="D18" i="1"/>
  <c r="D17" i="1"/>
  <c r="D16" i="1"/>
  <c r="D15" i="1"/>
  <c r="D14" i="1"/>
  <c r="D13" i="1"/>
  <c r="D12" i="1"/>
  <c r="D40" i="1" l="1"/>
  <c r="D31" i="1"/>
  <c r="D21" i="1"/>
  <c r="G31" i="1"/>
  <c r="H31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<sst xmlns="http://schemas.openxmlformats.org/spreadsheetml/2006/main" count="49" uniqueCount="27">
  <si>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</si>
  <si>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</si>
  <si>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</si>
  <si>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</si>
  <si>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</si>
  <si>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</si>
  <si>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</si>
  <si>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</si>
  <si>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</si>
  <si>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</si>
  <si>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</si>
  <si>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</si>
  <si>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</si>
  <si>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</si>
  <si>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</si>
  <si>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</si>
  <si>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</si>
  <si>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</si>
  <si>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</si>
  <si>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</si>
  <si>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</si>
  <si>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</si>
  <si>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</si>
  <si>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</si>
  <si>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</si>
  <si>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TABLE 3. EMPLOYMENT STATUS OF UTAH'S NONINSTITUTIONAL POPULATION BY SEX &amp; AGE: 2016 ANNUAL AVERAGES</t>
  </si>
  <si>
    <t>Hispanic/Latino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</si>
</sst>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4"/>
      <c r="B1" s="34"/>
      <c r="C1" s="34"/>
      <c r="D1" s="34"/>
      <c r="E1" s="34"/>
      <c r="F1" s="34"/>
      <c r="G1" s="34"/>
      <c r="H1" s="34"/>
      <c r="I1" s="34"/>
      <c r="J1" s="1"/>
    </row>
    <row r="2" spans="1:10" ht="13.5" x14ac:dyDescent="0.2">
      <c r="A2" s="15" t="s">
        <v>25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21</v>
      </c>
      <c r="J5" s="20"/>
    </row>
    <row r="6" spans="1:10" s="7" customFormat="1" x14ac:dyDescent="0.2">
      <c r="A6" s="22"/>
      <c r="B6" s="22"/>
      <c r="C6" s="32" t="s">
        <v>1</v>
      </c>
      <c r="D6" s="33"/>
      <c r="E6" s="33"/>
      <c r="F6" s="22"/>
      <c r="G6" s="32" t="s">
        <v>2</v>
      </c>
      <c r="H6" s="32"/>
      <c r="I6" s="23" t="s">
        <v>22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23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f>SUM(B12:B18)</f>
        <v>2194000</v>
      </c>
      <c r="C11" s="4">
        <f>SUM(C12:C18)</f>
        <v>1509000</v>
      </c>
      <c r="D11" s="9">
        <f>(C11/B11)*100</f>
        <v>68.778486782133086</v>
      </c>
      <c r="E11" s="4">
        <f>SUM(E12:E18)</f>
        <v>1455000</v>
      </c>
      <c r="F11" s="4"/>
      <c r="G11" s="4">
        <f>+C11-E11</f>
        <v>54000</v>
      </c>
      <c r="H11" s="10">
        <f>(G11/C11)*100</f>
        <v>3.5785288270377733</v>
      </c>
      <c r="I11" s="9">
        <v>62.8</v>
      </c>
    </row>
    <row r="12" spans="1:10" s="7" customFormat="1" x14ac:dyDescent="0.2">
      <c r="A12" s="4" t="s">
        <v>11</v>
      </c>
      <c r="B12" s="4">
        <v>175000</v>
      </c>
      <c r="C12" s="4">
        <v>92000</v>
      </c>
      <c r="D12" s="9">
        <f t="shared" ref="D12:D18" si="0">(C12/B12)*100</f>
        <v>52.571428571428569</v>
      </c>
      <c r="E12" s="4">
        <v>84000</v>
      </c>
      <c r="F12" s="4"/>
      <c r="G12" s="4">
        <f t="shared" ref="G12:G42" si="1">+C12-E12</f>
        <v>8000</v>
      </c>
      <c r="H12" s="10">
        <f t="shared" ref="H12:H18" si="2">(G12/C12)*100</f>
        <v>8.695652173913043</v>
      </c>
      <c r="I12" s="9">
        <v>35.200000000000003</v>
      </c>
    </row>
    <row r="13" spans="1:10" s="7" customFormat="1" x14ac:dyDescent="0.2">
      <c r="A13" s="4" t="s">
        <v>12</v>
      </c>
      <c r="B13" s="4">
        <v>239000</v>
      </c>
      <c r="C13" s="4">
        <v>194000</v>
      </c>
      <c r="D13" s="9">
        <f t="shared" si="0"/>
        <v>81.171548117154813</v>
      </c>
      <c r="E13" s="4">
        <v>185000</v>
      </c>
      <c r="F13" s="4"/>
      <c r="G13" s="4">
        <f t="shared" si="1"/>
        <v>9000</v>
      </c>
      <c r="H13" s="10">
        <f t="shared" si="2"/>
        <v>4.6391752577319592</v>
      </c>
      <c r="I13" s="9">
        <v>70.5</v>
      </c>
    </row>
    <row r="14" spans="1:10" s="7" customFormat="1" x14ac:dyDescent="0.2">
      <c r="A14" s="4" t="s">
        <v>13</v>
      </c>
      <c r="B14" s="4">
        <v>453000</v>
      </c>
      <c r="C14" s="4">
        <v>369000</v>
      </c>
      <c r="D14" s="9">
        <f t="shared" si="0"/>
        <v>81.456953642384107</v>
      </c>
      <c r="E14" s="4">
        <v>356000</v>
      </c>
      <c r="F14" s="4"/>
      <c r="G14" s="4">
        <f t="shared" si="1"/>
        <v>13000</v>
      </c>
      <c r="H14" s="10">
        <f t="shared" si="2"/>
        <v>3.5230352303523031</v>
      </c>
      <c r="I14" s="9">
        <v>81.599999999999994</v>
      </c>
    </row>
    <row r="15" spans="1:10" s="7" customFormat="1" x14ac:dyDescent="0.2">
      <c r="A15" s="4" t="s">
        <v>14</v>
      </c>
      <c r="B15" s="4">
        <v>411000</v>
      </c>
      <c r="C15" s="4">
        <v>339000</v>
      </c>
      <c r="D15" s="9">
        <f t="shared" si="0"/>
        <v>82.481751824817522</v>
      </c>
      <c r="E15" s="4">
        <v>329000</v>
      </c>
      <c r="F15" s="4"/>
      <c r="G15" s="4">
        <f t="shared" si="1"/>
        <v>10000</v>
      </c>
      <c r="H15" s="10">
        <f t="shared" si="2"/>
        <v>2.9498525073746311</v>
      </c>
      <c r="I15" s="9">
        <v>82.4</v>
      </c>
    </row>
    <row r="16" spans="1:10" s="7" customFormat="1" x14ac:dyDescent="0.2">
      <c r="A16" s="4" t="s">
        <v>15</v>
      </c>
      <c r="B16" s="4">
        <v>314000</v>
      </c>
      <c r="C16" s="4">
        <v>256000</v>
      </c>
      <c r="D16" s="9">
        <f t="shared" si="0"/>
        <v>81.528662420382176</v>
      </c>
      <c r="E16" s="4">
        <v>249000</v>
      </c>
      <c r="F16" s="4"/>
      <c r="G16" s="4">
        <f t="shared" si="1"/>
        <v>7000</v>
      </c>
      <c r="H16" s="10">
        <f t="shared" si="2"/>
        <v>2.734375</v>
      </c>
      <c r="I16" s="9">
        <v>80</v>
      </c>
    </row>
    <row r="17" spans="1:9" s="7" customFormat="1" x14ac:dyDescent="0.2">
      <c r="A17" s="4" t="s">
        <v>16</v>
      </c>
      <c r="B17" s="4">
        <v>273000</v>
      </c>
      <c r="C17" s="4">
        <v>196000</v>
      </c>
      <c r="D17" s="9">
        <f t="shared" si="0"/>
        <v>71.794871794871796</v>
      </c>
      <c r="E17" s="4">
        <v>191000</v>
      </c>
      <c r="F17" s="4"/>
      <c r="G17" s="4">
        <f t="shared" si="1"/>
        <v>5000</v>
      </c>
      <c r="H17" s="10">
        <f t="shared" si="2"/>
        <v>2.5510204081632653</v>
      </c>
      <c r="I17" s="9">
        <v>64.099999999999994</v>
      </c>
    </row>
    <row r="18" spans="1:9" s="7" customFormat="1" x14ac:dyDescent="0.2">
      <c r="A18" s="4" t="s">
        <v>17</v>
      </c>
      <c r="B18" s="4">
        <v>329000</v>
      </c>
      <c r="C18" s="4">
        <v>63000</v>
      </c>
      <c r="D18" s="9">
        <f t="shared" si="0"/>
        <v>19.148936170212767</v>
      </c>
      <c r="E18" s="4">
        <v>61000</v>
      </c>
      <c r="F18" s="4"/>
      <c r="G18" s="4">
        <f t="shared" si="1"/>
        <v>2000</v>
      </c>
      <c r="H18" s="10">
        <f t="shared" si="2"/>
        <v>3.1746031746031744</v>
      </c>
      <c r="I18" s="9">
        <v>19.3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1089000</v>
      </c>
      <c r="C21" s="4">
        <v>855000</v>
      </c>
      <c r="D21" s="9">
        <f t="shared" ref="D21:D42" si="3">(C21/B21)*100</f>
        <v>78.512396694214885</v>
      </c>
      <c r="E21" s="4">
        <v>823000</v>
      </c>
      <c r="F21" s="4"/>
      <c r="G21" s="4">
        <f t="shared" si="1"/>
        <v>32000</v>
      </c>
      <c r="H21" s="10">
        <f>(G21/C21)*100</f>
        <v>3.7426900584795324</v>
      </c>
      <c r="I21" s="9">
        <v>69.2</v>
      </c>
    </row>
    <row r="22" spans="1:9" s="7" customFormat="1" x14ac:dyDescent="0.2">
      <c r="A22" s="4" t="s">
        <v>11</v>
      </c>
      <c r="B22" s="4">
        <v>84000</v>
      </c>
      <c r="C22" s="4">
        <v>45000</v>
      </c>
      <c r="D22" s="9">
        <f t="shared" si="3"/>
        <v>53.571428571428569</v>
      </c>
      <c r="E22" s="4">
        <v>40000</v>
      </c>
      <c r="F22" s="4"/>
      <c r="G22" s="4">
        <f t="shared" si="1"/>
        <v>5000</v>
      </c>
      <c r="H22" s="10">
        <f t="shared" ref="H22:H27" si="4">(G22/C22)*100</f>
        <v>11.111111111111111</v>
      </c>
      <c r="I22" s="9">
        <v>35.299999999999997</v>
      </c>
    </row>
    <row r="23" spans="1:9" s="7" customFormat="1" x14ac:dyDescent="0.2">
      <c r="A23" s="4" t="s">
        <v>12</v>
      </c>
      <c r="B23" s="4">
        <v>117000</v>
      </c>
      <c r="C23" s="4">
        <v>98000</v>
      </c>
      <c r="D23" s="9">
        <f t="shared" si="3"/>
        <v>83.760683760683762</v>
      </c>
      <c r="E23" s="4">
        <v>93000</v>
      </c>
      <c r="F23" s="4"/>
      <c r="G23" s="4">
        <f t="shared" si="1"/>
        <v>5000</v>
      </c>
      <c r="H23" s="10">
        <f t="shared" si="4"/>
        <v>5.1020408163265305</v>
      </c>
      <c r="I23" s="9">
        <v>73</v>
      </c>
    </row>
    <row r="24" spans="1:9" s="7" customFormat="1" x14ac:dyDescent="0.2">
      <c r="A24" s="4" t="s">
        <v>13</v>
      </c>
      <c r="B24" s="4">
        <v>236000</v>
      </c>
      <c r="C24" s="4">
        <v>218000</v>
      </c>
      <c r="D24" s="9">
        <f t="shared" si="3"/>
        <v>92.372881355932208</v>
      </c>
      <c r="E24" s="4">
        <v>210000</v>
      </c>
      <c r="F24" s="4"/>
      <c r="G24" s="4">
        <f t="shared" si="1"/>
        <v>8000</v>
      </c>
      <c r="H24" s="10">
        <f t="shared" si="4"/>
        <v>3.669724770642202</v>
      </c>
      <c r="I24" s="9">
        <v>88.8</v>
      </c>
    </row>
    <row r="25" spans="1:9" s="7" customFormat="1" x14ac:dyDescent="0.2">
      <c r="A25" s="4" t="s">
        <v>14</v>
      </c>
      <c r="B25" s="4">
        <v>208000</v>
      </c>
      <c r="C25" s="4">
        <v>199000</v>
      </c>
      <c r="D25" s="9">
        <f t="shared" si="3"/>
        <v>95.673076923076934</v>
      </c>
      <c r="E25" s="4">
        <v>194000</v>
      </c>
      <c r="F25" s="4"/>
      <c r="G25" s="4">
        <f t="shared" si="1"/>
        <v>5000</v>
      </c>
      <c r="H25" s="10">
        <f t="shared" si="4"/>
        <v>2.512562814070352</v>
      </c>
      <c r="I25" s="9">
        <v>90.6</v>
      </c>
    </row>
    <row r="26" spans="1:9" s="7" customFormat="1" x14ac:dyDescent="0.2">
      <c r="A26" s="4" t="s">
        <v>15</v>
      </c>
      <c r="B26" s="4">
        <v>160000</v>
      </c>
      <c r="C26" s="4">
        <v>145000</v>
      </c>
      <c r="D26" s="9">
        <f t="shared" si="3"/>
        <v>90.625</v>
      </c>
      <c r="E26" s="4">
        <v>140000</v>
      </c>
      <c r="F26" s="4"/>
      <c r="G26" s="4">
        <f t="shared" si="1"/>
        <v>5000</v>
      </c>
      <c r="H26" s="10">
        <f t="shared" si="4"/>
        <v>3.4482758620689653</v>
      </c>
      <c r="I26" s="9">
        <v>86.3</v>
      </c>
    </row>
    <row r="27" spans="1:9" s="7" customFormat="1" x14ac:dyDescent="0.2">
      <c r="A27" s="4" t="s">
        <v>16</v>
      </c>
      <c r="B27" s="4">
        <v>137000</v>
      </c>
      <c r="C27" s="4">
        <v>112000</v>
      </c>
      <c r="D27" s="9">
        <f t="shared" si="3"/>
        <v>81.751824817518255</v>
      </c>
      <c r="E27" s="4">
        <v>109000</v>
      </c>
      <c r="F27" s="4"/>
      <c r="G27" s="4">
        <f t="shared" si="1"/>
        <v>3000</v>
      </c>
      <c r="H27" s="10">
        <f t="shared" si="4"/>
        <v>2.6785714285714284</v>
      </c>
      <c r="I27" s="9">
        <v>70.2</v>
      </c>
    </row>
    <row r="28" spans="1:9" s="7" customFormat="1" x14ac:dyDescent="0.2">
      <c r="A28" s="4" t="s">
        <v>17</v>
      </c>
      <c r="B28" s="4">
        <f>B21-(SUM(B22:B27))</f>
        <v>147000</v>
      </c>
      <c r="C28" s="4">
        <f>C21-(SUM(C22:C27))</f>
        <v>38000</v>
      </c>
      <c r="D28" s="9">
        <f t="shared" si="3"/>
        <v>25.850340136054424</v>
      </c>
      <c r="E28" s="4">
        <f>E21-(SUM(E22:E27))</f>
        <v>37000</v>
      </c>
      <c r="F28" s="4"/>
      <c r="G28" s="4">
        <f t="shared" si="1"/>
        <v>1000</v>
      </c>
      <c r="H28" s="10">
        <v>2.4</v>
      </c>
      <c r="I28" s="9">
        <v>24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  <c r="I30" s="9"/>
    </row>
    <row r="31" spans="1:9" s="7" customFormat="1" x14ac:dyDescent="0.2">
      <c r="A31" s="4" t="s">
        <v>5</v>
      </c>
      <c r="B31" s="4">
        <v>1105000</v>
      </c>
      <c r="C31" s="4">
        <v>654000</v>
      </c>
      <c r="D31" s="9">
        <f t="shared" si="3"/>
        <v>59.185520361990953</v>
      </c>
      <c r="E31" s="4">
        <v>632000</v>
      </c>
      <c r="F31" s="4"/>
      <c r="G31" s="4">
        <f t="shared" si="1"/>
        <v>22000</v>
      </c>
      <c r="H31" s="10">
        <f>(G31/C31)*100</f>
        <v>3.3639143730886847</v>
      </c>
      <c r="I31" s="9">
        <v>56.8</v>
      </c>
    </row>
    <row r="32" spans="1:9" s="7" customFormat="1" x14ac:dyDescent="0.2">
      <c r="A32" s="4" t="s">
        <v>11</v>
      </c>
      <c r="B32" s="4">
        <v>91000</v>
      </c>
      <c r="C32" s="4">
        <v>48000</v>
      </c>
      <c r="D32" s="9">
        <f t="shared" si="3"/>
        <v>52.747252747252752</v>
      </c>
      <c r="E32" s="4">
        <v>44000</v>
      </c>
      <c r="F32" s="4"/>
      <c r="G32" s="4">
        <f t="shared" si="1"/>
        <v>4000</v>
      </c>
      <c r="H32" s="10">
        <f t="shared" ref="H32:H42" si="5">(G32/C32)*100</f>
        <v>8.3333333333333321</v>
      </c>
      <c r="I32" s="9">
        <v>35.1</v>
      </c>
    </row>
    <row r="33" spans="1:9" s="7" customFormat="1" x14ac:dyDescent="0.2">
      <c r="A33" s="4" t="s">
        <v>12</v>
      </c>
      <c r="B33" s="4">
        <v>122000</v>
      </c>
      <c r="C33" s="4">
        <v>96000</v>
      </c>
      <c r="D33" s="9">
        <f t="shared" si="3"/>
        <v>78.688524590163937</v>
      </c>
      <c r="E33" s="4">
        <v>93000</v>
      </c>
      <c r="F33" s="4"/>
      <c r="G33" s="4">
        <f t="shared" si="1"/>
        <v>3000</v>
      </c>
      <c r="H33" s="10">
        <f t="shared" si="5"/>
        <v>3.125</v>
      </c>
      <c r="I33" s="9">
        <v>68</v>
      </c>
    </row>
    <row r="34" spans="1:9" s="7" customFormat="1" x14ac:dyDescent="0.2">
      <c r="A34" s="4" t="s">
        <v>13</v>
      </c>
      <c r="B34" s="4">
        <v>217000</v>
      </c>
      <c r="C34" s="4">
        <v>151000</v>
      </c>
      <c r="D34" s="9">
        <f t="shared" si="3"/>
        <v>69.585253456221196</v>
      </c>
      <c r="E34" s="4">
        <v>146000</v>
      </c>
      <c r="F34" s="4"/>
      <c r="G34" s="4">
        <f t="shared" si="1"/>
        <v>5000</v>
      </c>
      <c r="H34" s="10">
        <f t="shared" si="5"/>
        <v>3.3112582781456954</v>
      </c>
      <c r="I34" s="9">
        <v>74.5</v>
      </c>
    </row>
    <row r="35" spans="1:9" s="7" customFormat="1" x14ac:dyDescent="0.2">
      <c r="A35" s="4" t="s">
        <v>14</v>
      </c>
      <c r="B35" s="4">
        <v>203000</v>
      </c>
      <c r="C35" s="4">
        <v>140000</v>
      </c>
      <c r="D35" s="9">
        <f t="shared" si="3"/>
        <v>68.965517241379317</v>
      </c>
      <c r="E35" s="4">
        <v>135000</v>
      </c>
      <c r="F35" s="4"/>
      <c r="G35" s="4">
        <f t="shared" si="1"/>
        <v>5000</v>
      </c>
      <c r="H35" s="10">
        <f t="shared" si="5"/>
        <v>3.5714285714285712</v>
      </c>
      <c r="I35" s="9">
        <v>74.5</v>
      </c>
    </row>
    <row r="36" spans="1:9" s="7" customFormat="1" x14ac:dyDescent="0.2">
      <c r="A36" s="4" t="s">
        <v>15</v>
      </c>
      <c r="B36" s="4">
        <v>154000</v>
      </c>
      <c r="C36" s="4">
        <v>111000</v>
      </c>
      <c r="D36" s="9">
        <f t="shared" si="3"/>
        <v>72.077922077922068</v>
      </c>
      <c r="E36" s="4">
        <v>109000</v>
      </c>
      <c r="F36" s="4"/>
      <c r="G36" s="4">
        <f t="shared" si="1"/>
        <v>2000</v>
      </c>
      <c r="H36" s="10">
        <f t="shared" si="5"/>
        <v>1.8018018018018018</v>
      </c>
      <c r="I36" s="9">
        <v>73.900000000000006</v>
      </c>
    </row>
    <row r="37" spans="1:9" s="7" customFormat="1" x14ac:dyDescent="0.2">
      <c r="A37" s="4" t="s">
        <v>16</v>
      </c>
      <c r="B37" s="4">
        <v>136000</v>
      </c>
      <c r="C37" s="4">
        <v>84000</v>
      </c>
      <c r="D37" s="9">
        <f t="shared" si="3"/>
        <v>61.764705882352942</v>
      </c>
      <c r="E37" s="4">
        <v>82000</v>
      </c>
      <c r="F37" s="4"/>
      <c r="G37" s="4">
        <f t="shared" si="1"/>
        <v>2000</v>
      </c>
      <c r="H37" s="10">
        <f t="shared" si="5"/>
        <v>2.3809523809523809</v>
      </c>
      <c r="I37" s="9">
        <v>58.4</v>
      </c>
    </row>
    <row r="38" spans="1:9" s="7" customFormat="1" x14ac:dyDescent="0.2">
      <c r="A38" s="4" t="s">
        <v>17</v>
      </c>
      <c r="B38" s="4">
        <f>B31-(SUM(B32:B37))</f>
        <v>182000</v>
      </c>
      <c r="C38" s="4">
        <f>C31-(SUM(C32:C37))</f>
        <v>24000</v>
      </c>
      <c r="D38" s="9">
        <f t="shared" si="3"/>
        <v>13.186813186813188</v>
      </c>
      <c r="E38" s="4">
        <f>E31-(SUM(E32:E37))</f>
        <v>23000</v>
      </c>
      <c r="F38" s="4"/>
      <c r="G38" s="4">
        <f t="shared" si="1"/>
        <v>1000</v>
      </c>
      <c r="H38" s="10">
        <f t="shared" si="5"/>
        <v>4.1666666666666661</v>
      </c>
      <c r="I38" s="9">
        <v>15.5</v>
      </c>
    </row>
    <row r="39" spans="1:9" s="7" customFormat="1" x14ac:dyDescent="0.2">
      <c r="A39" s="4"/>
      <c r="B39" s="4"/>
      <c r="C39" s="4"/>
      <c r="D39" s="9"/>
      <c r="E39" s="4"/>
      <c r="F39" s="4"/>
      <c r="G39" s="4"/>
      <c r="H39" s="9"/>
      <c r="I39" s="9"/>
    </row>
    <row r="40" spans="1:9" s="7" customFormat="1" ht="25.5" x14ac:dyDescent="0.2">
      <c r="A40" s="35" t="s">
        <v>26</v>
      </c>
      <c r="B40" s="4">
        <v>259000</v>
      </c>
      <c r="C40" s="4">
        <v>193000</v>
      </c>
      <c r="D40" s="9">
        <f t="shared" si="3"/>
        <v>74.517374517374506</v>
      </c>
      <c r="E40" s="4">
        <v>187000</v>
      </c>
      <c r="F40" s="4"/>
      <c r="G40" s="4">
        <f t="shared" si="1"/>
        <v>6000</v>
      </c>
      <c r="H40" s="10">
        <f t="shared" si="5"/>
        <v>3.1088082901554404</v>
      </c>
      <c r="I40" s="9">
        <v>65.8</v>
      </c>
    </row>
    <row r="41" spans="1:9" s="7" customFormat="1" x14ac:dyDescent="0.2">
      <c r="A41" s="4" t="s">
        <v>18</v>
      </c>
      <c r="B41" s="4">
        <v>131000</v>
      </c>
      <c r="C41" s="4">
        <v>111000</v>
      </c>
      <c r="D41" s="9">
        <f t="shared" si="3"/>
        <v>84.732824427480907</v>
      </c>
      <c r="E41" s="4">
        <v>107000</v>
      </c>
      <c r="F41" s="4"/>
      <c r="G41" s="4">
        <f t="shared" si="1"/>
        <v>4000</v>
      </c>
      <c r="H41" s="10">
        <f t="shared" si="5"/>
        <v>3.6036036036036037</v>
      </c>
      <c r="I41" s="9">
        <v>76</v>
      </c>
    </row>
    <row r="42" spans="1:9" s="7" customFormat="1" x14ac:dyDescent="0.2">
      <c r="A42" s="4" t="s">
        <v>19</v>
      </c>
      <c r="B42" s="4">
        <f>B40-B41</f>
        <v>128000</v>
      </c>
      <c r="C42" s="4">
        <f>C40-C41</f>
        <v>82000</v>
      </c>
      <c r="D42" s="9">
        <f t="shared" si="3"/>
        <v>64.0625</v>
      </c>
      <c r="E42" s="4">
        <f>E40-E41</f>
        <v>80000</v>
      </c>
      <c r="F42" s="4"/>
      <c r="G42" s="4">
        <f t="shared" si="1"/>
        <v>2000</v>
      </c>
      <c r="H42" s="10">
        <f t="shared" si="5"/>
        <v>2.4390243902439024</v>
      </c>
      <c r="I42" s="9">
        <v>55.8</v>
      </c>
    </row>
    <row r="43" spans="1:9" x14ac:dyDescent="0.2">
      <c r="A43" s="11"/>
    </row>
    <row r="44" spans="1:9" s="13" customFormat="1" x14ac:dyDescent="0.2">
      <c r="A44" s="12" t="s">
        <v>24</v>
      </c>
      <c r="B44" s="12"/>
      <c r="C44" s="12"/>
      <c r="D44" s="12"/>
      <c r="E44" s="12"/>
      <c r="F44" s="12"/>
      <c r="G44" s="12"/>
      <c r="H44" s="12"/>
    </row>
    <row r="45" spans="1:9" s="13" customFormat="1" x14ac:dyDescent="0.2">
      <c r="A45" s="12" t="s">
        <v>20</v>
      </c>
      <c r="B45" s="12"/>
      <c r="C45" s="12"/>
      <c r="D45" s="14"/>
      <c r="E45" s="12"/>
      <c r="F45" s="12"/>
      <c r="G45" s="12"/>
      <c r="H45" s="12"/>
    </row>
    <row r="46" spans="1:9" x14ac:dyDescent="0.2">
      <c r="D46" s="2"/>
      <c r="F46" s="2"/>
    </row>
    <row r="47" spans="1:9" x14ac:dyDescent="0.2">
      <c r="D47" s="3"/>
    </row>
    <row r="48" spans="1:9" x14ac:dyDescent="0.2">
      <c r="D48" s="3"/>
    </row>
    <row r="49" spans="4:4" x14ac:dyDescent="0.2">
      <c r="D49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2017-09-27T17:49:26Z</dcterms:modified>
</cp:coreProperties>
</file>