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6735"/>
  </bookViews>
  <sheets>
    <sheet name="TABLE 17" sheetId="1" r:id="rId1"/>
  </sheets>
  <definedNames>
    <definedName name="_xlnm.Print_Area" localSheetId="0">'TABLE 17'!$A$1:$J$47</definedName>
  </definedNames>
  <calcPr calcId="145621"/>
</workbook>
</file>

<file path=xl/calcChain.xml><?xml version="1.0" encoding="utf-8"?>
<calcChain xmlns="http://schemas.openxmlformats.org/spreadsheetml/2006/main">
  <c r="G40" i="1" l="1"/>
  <c r="G38" i="1"/>
  <c r="C40" i="1" l="1"/>
  <c r="C30" i="1"/>
  <c r="C38" i="1"/>
  <c r="C10" i="1"/>
  <c r="C36" i="1" l="1"/>
  <c r="C34" i="1"/>
  <c r="C32" i="1"/>
  <c r="C28" i="1"/>
  <c r="C26" i="1"/>
  <c r="C24" i="1"/>
  <c r="C22" i="1"/>
  <c r="C20" i="1"/>
  <c r="C18" i="1"/>
  <c r="C16" i="1"/>
  <c r="C14" i="1"/>
  <c r="C12" i="1"/>
  <c r="G8" i="1" l="1"/>
  <c r="C8" i="1"/>
  <c r="E36" i="1" l="1"/>
  <c r="E38" i="1"/>
  <c r="E40" i="1"/>
  <c r="I8" i="1"/>
  <c r="I3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<sst xmlns="http://schemas.openxmlformats.org/spreadsheetml/2006/main" count="28" uniqueCount="26">
  <si>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</si>
  <si>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</si>
  <si>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</si>
  <si>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</si>
  <si>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</si>
  <si>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</si>
  <si>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</si>
  <si>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</si>
  <si>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</si>
  <si>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</si>
  <si>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</si>
  <si>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</si>
  <si>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</si>
  <si>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</si>
  <si>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</si>
  <si>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</si>
  <si>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</si>
  <si>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</si>
  <si>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</si>
  <si>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</si>
  <si>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</si>
  <si>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</si>
  <si>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</si>
  <si>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</si>
  <si>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2016</t>
  </si>
  <si>
    <t>Source:  Utah Department of Workforce Services, Workforce Research &amp; Analysis, Annual Report of Labor Market Information,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</si>
</sst>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4">
    <xf numFmtId="0" fontId="0" fillId="0" borderId="0" xfId="0"/>
    <xf numFmtId="3" fontId="0" fillId="0" borderId="0" xfId="0" applyNumberFormat="1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4" fillId="0" borderId="0" xfId="0" applyNumberFormat="1" applyFont="1" applyFill="1" applyBorder="1"/>
    <xf numFmtId="3" fontId="3" fillId="0" borderId="0" xfId="1" applyNumberFormat="1" applyFont="1" applyFill="1" applyBorder="1" applyAlignment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zoomScaleSheetLayoutView="75" workbookViewId="0">
      <selection activeCell="K26" sqref="K26"/>
    </sheetView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1" spans="1:17" x14ac:dyDescent="0.2">
      <c r="A1" s="4"/>
      <c r="B1" s="4"/>
      <c r="C1" s="4"/>
      <c r="D1" s="4"/>
      <c r="E1" s="4"/>
      <c r="F1" s="4"/>
      <c r="G1" s="4"/>
      <c r="H1" s="4"/>
      <c r="I1" s="4"/>
    </row>
    <row r="2" spans="1:17" ht="15" x14ac:dyDescent="0.2">
      <c r="A2" s="4"/>
      <c r="B2" s="4"/>
      <c r="C2" s="4"/>
      <c r="D2" s="4"/>
      <c r="E2" s="5" t="s">
        <v>23</v>
      </c>
      <c r="F2" s="4"/>
      <c r="G2" s="4"/>
      <c r="H2" s="4"/>
      <c r="I2" s="4"/>
    </row>
    <row r="3" spans="1:17" ht="15" x14ac:dyDescent="0.2">
      <c r="A3" s="4"/>
      <c r="B3" s="4"/>
      <c r="C3" s="4"/>
      <c r="D3" s="4"/>
      <c r="E3" s="5" t="s">
        <v>24</v>
      </c>
      <c r="F3" s="4"/>
      <c r="G3" s="4"/>
      <c r="H3" s="4"/>
      <c r="I3" s="4"/>
    </row>
    <row r="4" spans="1:17" x14ac:dyDescent="0.2">
      <c r="A4" s="6"/>
      <c r="B4" s="6"/>
      <c r="C4" s="6"/>
      <c r="D4" s="6"/>
      <c r="E4" s="7"/>
      <c r="F4" s="7"/>
      <c r="G4" s="6"/>
      <c r="H4" s="6"/>
      <c r="I4" s="6"/>
    </row>
    <row r="5" spans="1:17" x14ac:dyDescent="0.2">
      <c r="A5" s="8"/>
      <c r="B5" s="8"/>
      <c r="C5" s="8"/>
      <c r="D5" s="8"/>
      <c r="E5" s="9" t="s">
        <v>0</v>
      </c>
      <c r="F5" s="10"/>
      <c r="G5" s="11" t="s">
        <v>1</v>
      </c>
      <c r="H5" s="8"/>
      <c r="I5" s="11" t="s">
        <v>0</v>
      </c>
    </row>
    <row r="6" spans="1:17" s="2" customFormat="1" x14ac:dyDescent="0.2">
      <c r="A6" s="12" t="s">
        <v>18</v>
      </c>
      <c r="B6" s="12"/>
      <c r="C6" s="13" t="s">
        <v>2</v>
      </c>
      <c r="D6" s="12"/>
      <c r="E6" s="14" t="s">
        <v>3</v>
      </c>
      <c r="F6" s="15"/>
      <c r="G6" s="13" t="s">
        <v>4</v>
      </c>
      <c r="H6" s="12"/>
      <c r="I6" s="13" t="s">
        <v>3</v>
      </c>
    </row>
    <row r="7" spans="1:17" x14ac:dyDescent="0.2">
      <c r="A7" s="16"/>
      <c r="B7" s="16"/>
      <c r="C7" s="16"/>
      <c r="D7" s="16"/>
      <c r="E7" s="17"/>
      <c r="F7" s="17"/>
      <c r="G7" s="16"/>
      <c r="H7" s="16"/>
      <c r="I7" s="16"/>
      <c r="J7" s="1"/>
    </row>
    <row r="8" spans="1:17" x14ac:dyDescent="0.2">
      <c r="A8" s="16" t="s">
        <v>15</v>
      </c>
      <c r="B8" s="18"/>
      <c r="C8" s="19">
        <f>SUM(C10:C40)</f>
        <v>93168</v>
      </c>
      <c r="D8" s="19"/>
      <c r="E8" s="20">
        <f>+C8/$C$8</f>
        <v>1</v>
      </c>
      <c r="F8" s="20"/>
      <c r="G8" s="19">
        <f>SUM(G10:G40)</f>
        <v>1409771</v>
      </c>
      <c r="H8" s="19"/>
      <c r="I8" s="20">
        <f>+G8/$G$8</f>
        <v>1</v>
      </c>
    </row>
    <row r="9" spans="1:17" x14ac:dyDescent="0.2">
      <c r="A9" s="16"/>
      <c r="B9" s="16"/>
      <c r="C9" s="21"/>
      <c r="D9" s="21"/>
      <c r="E9" s="21"/>
      <c r="F9" s="21"/>
      <c r="G9" s="22"/>
      <c r="H9" s="21"/>
      <c r="I9" s="20"/>
    </row>
    <row r="10" spans="1:17" x14ac:dyDescent="0.2">
      <c r="A10" s="16" t="s">
        <v>5</v>
      </c>
      <c r="B10" s="16"/>
      <c r="C10" s="19">
        <f>14654-75</f>
        <v>14579</v>
      </c>
      <c r="D10" s="19"/>
      <c r="E10" s="20">
        <f>+C10/$C$8</f>
        <v>0.15648076592821569</v>
      </c>
      <c r="F10" s="20"/>
      <c r="G10" s="19">
        <v>29522</v>
      </c>
      <c r="H10" s="19"/>
      <c r="I10" s="20">
        <f>+G10/$G$8</f>
        <v>2.094098970683891E-2</v>
      </c>
    </row>
    <row r="11" spans="1:17" x14ac:dyDescent="0.2">
      <c r="A11" s="16"/>
      <c r="B11" s="16"/>
      <c r="C11" s="19"/>
      <c r="D11" s="19"/>
      <c r="E11" s="20"/>
      <c r="F11" s="20"/>
      <c r="G11" s="19"/>
      <c r="H11" s="19"/>
      <c r="I11" s="20"/>
    </row>
    <row r="12" spans="1:17" x14ac:dyDescent="0.2">
      <c r="A12" s="16" t="s">
        <v>6</v>
      </c>
      <c r="B12" s="16"/>
      <c r="C12" s="19">
        <f>8892-77</f>
        <v>8815</v>
      </c>
      <c r="D12" s="19"/>
      <c r="E12" s="20">
        <f>+C12/$C$8</f>
        <v>9.4614030568435509E-2</v>
      </c>
      <c r="F12" s="20"/>
      <c r="G12" s="19">
        <v>103336</v>
      </c>
      <c r="H12" s="19"/>
      <c r="I12" s="20">
        <f>+G12/$G$8</f>
        <v>7.3299847989496167E-2</v>
      </c>
    </row>
    <row r="13" spans="1:17" x14ac:dyDescent="0.2">
      <c r="A13" s="16"/>
      <c r="B13" s="16"/>
      <c r="C13" s="19"/>
      <c r="D13" s="19"/>
      <c r="E13" s="20"/>
      <c r="F13" s="20"/>
      <c r="G13" s="19"/>
      <c r="H13" s="19"/>
      <c r="I13" s="20"/>
    </row>
    <row r="14" spans="1:17" ht="15" x14ac:dyDescent="0.2">
      <c r="A14" s="16" t="s">
        <v>7</v>
      </c>
      <c r="B14" s="16"/>
      <c r="C14" s="19">
        <f>10154-77</f>
        <v>10077</v>
      </c>
      <c r="D14" s="19"/>
      <c r="E14" s="20">
        <f>+C14/$C$8</f>
        <v>0.10815945388974756</v>
      </c>
      <c r="F14" s="20"/>
      <c r="G14" s="19">
        <v>138880</v>
      </c>
      <c r="H14" s="19"/>
      <c r="I14" s="20">
        <f>+G14/$G$8</f>
        <v>9.8512453441019859E-2</v>
      </c>
      <c r="Q14" s="3"/>
    </row>
    <row r="15" spans="1:17" ht="15" x14ac:dyDescent="0.2">
      <c r="A15" s="16"/>
      <c r="B15" s="16"/>
      <c r="C15" s="19"/>
      <c r="D15" s="19"/>
      <c r="E15" s="20"/>
      <c r="F15" s="20"/>
      <c r="G15" s="19"/>
      <c r="H15" s="19"/>
      <c r="I15" s="20"/>
      <c r="Q15" s="3"/>
    </row>
    <row r="16" spans="1:17" x14ac:dyDescent="0.2">
      <c r="A16" s="16" t="s">
        <v>8</v>
      </c>
      <c r="B16" s="16"/>
      <c r="C16" s="19">
        <f>9788-77</f>
        <v>9711</v>
      </c>
      <c r="D16" s="19"/>
      <c r="E16" s="20">
        <f>+C16/$C$8</f>
        <v>0.10423106646058733</v>
      </c>
      <c r="F16" s="20"/>
      <c r="G16" s="19">
        <v>148418</v>
      </c>
      <c r="H16" s="19"/>
      <c r="I16" s="20">
        <f>+G16/$G$8</f>
        <v>0.10527809126446777</v>
      </c>
    </row>
    <row r="17" spans="1:9" x14ac:dyDescent="0.2">
      <c r="A17" s="16"/>
      <c r="B17" s="16"/>
      <c r="C17" s="19"/>
      <c r="D17" s="19"/>
      <c r="E17" s="20"/>
      <c r="F17" s="20"/>
      <c r="G17" s="19"/>
      <c r="H17" s="19"/>
      <c r="I17" s="20"/>
    </row>
    <row r="18" spans="1:9" x14ac:dyDescent="0.2">
      <c r="A18" s="16" t="s">
        <v>9</v>
      </c>
      <c r="B18" s="16"/>
      <c r="C18" s="19">
        <f>8769-77</f>
        <v>8692</v>
      </c>
      <c r="D18" s="19"/>
      <c r="E18" s="20">
        <f>+C18/$C$8</f>
        <v>9.3293834793061997E-2</v>
      </c>
      <c r="F18" s="20"/>
      <c r="G18" s="19">
        <v>145650</v>
      </c>
      <c r="H18" s="19"/>
      <c r="I18" s="20">
        <f>+G18/$G$8</f>
        <v>0.10331465181224468</v>
      </c>
    </row>
    <row r="19" spans="1:9" x14ac:dyDescent="0.2">
      <c r="A19" s="16"/>
      <c r="B19" s="16"/>
      <c r="C19" s="19"/>
      <c r="D19" s="19"/>
      <c r="E19" s="20"/>
      <c r="F19" s="20"/>
      <c r="G19" s="19"/>
      <c r="H19" s="19"/>
      <c r="I19" s="20"/>
    </row>
    <row r="20" spans="1:9" x14ac:dyDescent="0.2">
      <c r="A20" s="16" t="s">
        <v>10</v>
      </c>
      <c r="B20" s="16"/>
      <c r="C20" s="19">
        <f>8023-77</f>
        <v>7946</v>
      </c>
      <c r="D20" s="19"/>
      <c r="E20" s="20">
        <f>+C20/$C$8</f>
        <v>8.528679374892667E-2</v>
      </c>
      <c r="F20" s="20"/>
      <c r="G20" s="19">
        <v>156051</v>
      </c>
      <c r="H20" s="19"/>
      <c r="I20" s="20">
        <f>+G20/$G$8</f>
        <v>0.11069244579438789</v>
      </c>
    </row>
    <row r="21" spans="1:9" x14ac:dyDescent="0.2">
      <c r="A21" s="16"/>
      <c r="B21" s="16"/>
      <c r="C21" s="19"/>
      <c r="D21" s="19"/>
      <c r="E21" s="20"/>
      <c r="F21" s="20"/>
      <c r="G21" s="19"/>
      <c r="H21" s="19"/>
      <c r="I21" s="20"/>
    </row>
    <row r="22" spans="1:9" x14ac:dyDescent="0.2">
      <c r="A22" s="16" t="s">
        <v>11</v>
      </c>
      <c r="B22" s="16"/>
      <c r="C22" s="19">
        <f>6316-77</f>
        <v>6239</v>
      </c>
      <c r="D22" s="19"/>
      <c r="E22" s="20">
        <f>+C22/$C$8</f>
        <v>6.6965052378499049E-2</v>
      </c>
      <c r="F22" s="20"/>
      <c r="G22" s="19">
        <v>124310</v>
      </c>
      <c r="H22" s="19"/>
      <c r="I22" s="20">
        <f>+G22/$G$8</f>
        <v>8.817744158448429E-2</v>
      </c>
    </row>
    <row r="23" spans="1:9" x14ac:dyDescent="0.2">
      <c r="A23" s="16"/>
      <c r="B23" s="16"/>
      <c r="C23" s="19"/>
      <c r="D23" s="19"/>
      <c r="E23" s="20"/>
      <c r="F23" s="20"/>
      <c r="G23" s="19"/>
      <c r="H23" s="19"/>
      <c r="I23" s="20"/>
    </row>
    <row r="24" spans="1:9" x14ac:dyDescent="0.2">
      <c r="A24" s="16" t="s">
        <v>12</v>
      </c>
      <c r="B24" s="16"/>
      <c r="C24" s="19">
        <f>4881-77</f>
        <v>4804</v>
      </c>
      <c r="D24" s="19"/>
      <c r="E24" s="20">
        <f>+C24/$C$8</f>
        <v>5.1562768332474668E-2</v>
      </c>
      <c r="F24" s="20"/>
      <c r="G24" s="19">
        <v>109815</v>
      </c>
      <c r="H24" s="19"/>
      <c r="I24" s="20">
        <f>+G24/$G$8</f>
        <v>7.7895629857615167E-2</v>
      </c>
    </row>
    <row r="25" spans="1:9" x14ac:dyDescent="0.2">
      <c r="A25" s="16"/>
      <c r="B25" s="16"/>
      <c r="C25" s="19"/>
      <c r="D25" s="19"/>
      <c r="E25" s="20"/>
      <c r="F25" s="20"/>
      <c r="G25" s="19"/>
      <c r="H25" s="19"/>
      <c r="I25" s="20"/>
    </row>
    <row r="26" spans="1:9" x14ac:dyDescent="0.2">
      <c r="A26" s="16" t="s">
        <v>13</v>
      </c>
      <c r="B26" s="16"/>
      <c r="C26" s="19">
        <f>3480-77</f>
        <v>3403</v>
      </c>
      <c r="D26" s="19"/>
      <c r="E26" s="20">
        <f>+C26/$C$8</f>
        <v>3.6525416452000685E-2</v>
      </c>
      <c r="F26" s="20"/>
      <c r="G26" s="19">
        <v>94833</v>
      </c>
      <c r="H26" s="19"/>
      <c r="I26" s="20">
        <f>+G26/$G$8</f>
        <v>6.7268371955445244E-2</v>
      </c>
    </row>
    <row r="27" spans="1:9" x14ac:dyDescent="0.2">
      <c r="A27" s="16"/>
      <c r="B27" s="16"/>
      <c r="C27" s="19"/>
      <c r="D27" s="19"/>
      <c r="E27" s="20"/>
      <c r="F27" s="20"/>
      <c r="G27" s="19"/>
      <c r="H27" s="19"/>
      <c r="I27" s="20"/>
    </row>
    <row r="28" spans="1:9" x14ac:dyDescent="0.2">
      <c r="A28" s="16" t="s">
        <v>14</v>
      </c>
      <c r="B28" s="16"/>
      <c r="C28" s="19">
        <f>3213-77</f>
        <v>3136</v>
      </c>
      <c r="D28" s="19"/>
      <c r="E28" s="20">
        <f>+C28/$C$8</f>
        <v>3.3659625622531344E-2</v>
      </c>
      <c r="F28" s="20"/>
      <c r="G28" s="19">
        <v>68443</v>
      </c>
      <c r="H28" s="19"/>
      <c r="I28" s="20">
        <f>+G28/$G$8</f>
        <v>4.8549019663477258E-2</v>
      </c>
    </row>
    <row r="29" spans="1:9" x14ac:dyDescent="0.2">
      <c r="A29" s="16"/>
      <c r="B29" s="16"/>
      <c r="C29" s="19"/>
      <c r="D29" s="19"/>
      <c r="E29" s="20"/>
      <c r="F29" s="20"/>
      <c r="G29" s="19"/>
      <c r="H29" s="19"/>
      <c r="I29" s="20"/>
    </row>
    <row r="30" spans="1:9" x14ac:dyDescent="0.2">
      <c r="A30" s="16" t="s">
        <v>16</v>
      </c>
      <c r="B30" s="16"/>
      <c r="C30" s="19">
        <f>2152-75</f>
        <v>2077</v>
      </c>
      <c r="D30" s="19"/>
      <c r="E30" s="20">
        <f>+C30/$C$8</f>
        <v>2.2293061995534949E-2</v>
      </c>
      <c r="F30" s="20"/>
      <c r="G30" s="19">
        <v>71499</v>
      </c>
      <c r="H30" s="19"/>
      <c r="I30" s="20">
        <f>+G30/$G$8</f>
        <v>5.0716747613619516E-2</v>
      </c>
    </row>
    <row r="31" spans="1:9" x14ac:dyDescent="0.2">
      <c r="A31" s="16"/>
      <c r="B31" s="16"/>
      <c r="C31" s="21"/>
      <c r="D31" s="21"/>
      <c r="E31" s="20"/>
      <c r="F31" s="20"/>
      <c r="G31" s="21"/>
      <c r="H31" s="21"/>
      <c r="I31" s="21"/>
    </row>
    <row r="32" spans="1:9" x14ac:dyDescent="0.2">
      <c r="A32" s="16" t="s">
        <v>17</v>
      </c>
      <c r="B32" s="16"/>
      <c r="C32" s="19">
        <f>1859-77</f>
        <v>1782</v>
      </c>
      <c r="D32" s="19"/>
      <c r="E32" s="20">
        <f>+C32/$C$8</f>
        <v>1.9126738794435858E-2</v>
      </c>
      <c r="F32" s="20"/>
      <c r="G32" s="19">
        <v>47585</v>
      </c>
      <c r="H32" s="19"/>
      <c r="I32" s="20">
        <f>+G32/$G$8</f>
        <v>3.3753708935706582E-2</v>
      </c>
    </row>
    <row r="33" spans="1:9" x14ac:dyDescent="0.2">
      <c r="A33" s="16"/>
      <c r="B33" s="16"/>
      <c r="C33" s="21"/>
      <c r="D33" s="21"/>
      <c r="E33" s="20"/>
      <c r="F33" s="20"/>
      <c r="G33" s="21"/>
      <c r="H33" s="21"/>
      <c r="I33" s="21"/>
    </row>
    <row r="34" spans="1:9" x14ac:dyDescent="0.2">
      <c r="A34" s="16" t="s">
        <v>19</v>
      </c>
      <c r="B34" s="16"/>
      <c r="C34" s="19">
        <f>1423-77</f>
        <v>1346</v>
      </c>
      <c r="D34" s="19"/>
      <c r="E34" s="20">
        <f>+C34/$C$8</f>
        <v>1.4447020436201271E-2</v>
      </c>
      <c r="F34" s="20"/>
      <c r="G34" s="19">
        <v>32334</v>
      </c>
      <c r="H34" s="19"/>
      <c r="I34" s="20">
        <f>+G34/$G$8</f>
        <v>2.2935639901799653E-2</v>
      </c>
    </row>
    <row r="35" spans="1:9" x14ac:dyDescent="0.2">
      <c r="A35" s="16"/>
      <c r="B35" s="16"/>
      <c r="C35" s="21"/>
      <c r="D35" s="21"/>
      <c r="E35" s="20"/>
      <c r="F35" s="20"/>
      <c r="G35" s="21"/>
      <c r="H35" s="21"/>
      <c r="I35" s="20"/>
    </row>
    <row r="36" spans="1:9" x14ac:dyDescent="0.2">
      <c r="A36" s="16" t="s">
        <v>20</v>
      </c>
      <c r="B36" s="16"/>
      <c r="C36" s="19">
        <f>1319-77</f>
        <v>1242</v>
      </c>
      <c r="D36" s="19"/>
      <c r="E36" s="20">
        <f>+C36/$C$8</f>
        <v>1.3330757341576507E-2</v>
      </c>
      <c r="F36" s="19"/>
      <c r="G36" s="19">
        <v>17150</v>
      </c>
      <c r="H36" s="21"/>
      <c r="I36" s="20">
        <f>+G36/$G$8</f>
        <v>1.2165096317061424E-2</v>
      </c>
    </row>
    <row r="37" spans="1:9" x14ac:dyDescent="0.2">
      <c r="A37" s="16"/>
      <c r="B37" s="16"/>
      <c r="C37" s="19"/>
      <c r="D37" s="19"/>
      <c r="E37" s="20"/>
      <c r="F37" s="19"/>
      <c r="G37" s="19"/>
      <c r="H37" s="21"/>
      <c r="I37" s="20"/>
    </row>
    <row r="38" spans="1:9" x14ac:dyDescent="0.2">
      <c r="A38" s="16" t="s">
        <v>21</v>
      </c>
      <c r="B38" s="16"/>
      <c r="C38" s="19">
        <f>1082-72</f>
        <v>1010</v>
      </c>
      <c r="D38" s="19"/>
      <c r="E38" s="20">
        <f>+C38/$C$8</f>
        <v>1.0840631976644342E-2</v>
      </c>
      <c r="F38" s="19"/>
      <c r="G38" s="19">
        <f>18703+4687</f>
        <v>23390</v>
      </c>
      <c r="H38" s="21"/>
      <c r="I38" s="20">
        <f>+G38/$G$8</f>
        <v>1.659134710531001E-2</v>
      </c>
    </row>
    <row r="39" spans="1:9" x14ac:dyDescent="0.2">
      <c r="A39" s="16"/>
      <c r="B39" s="16"/>
      <c r="C39" s="19"/>
      <c r="D39" s="19"/>
      <c r="E39" s="20"/>
      <c r="F39" s="19"/>
      <c r="G39" s="19"/>
      <c r="H39" s="21"/>
      <c r="I39" s="20"/>
    </row>
    <row r="40" spans="1:9" x14ac:dyDescent="0.2">
      <c r="A40" s="16" t="s">
        <v>22</v>
      </c>
      <c r="B40" s="16"/>
      <c r="C40" s="19">
        <f>8408-99</f>
        <v>8309</v>
      </c>
      <c r="D40" s="19"/>
      <c r="E40" s="20">
        <f>+C40/$C$8</f>
        <v>8.9182981281126561E-2</v>
      </c>
      <c r="F40" s="19"/>
      <c r="G40" s="19">
        <f>93868+4687</f>
        <v>98555</v>
      </c>
      <c r="H40" s="21"/>
      <c r="I40" s="20">
        <f>+G40/$G$8</f>
        <v>6.9908517057025568E-2</v>
      </c>
    </row>
    <row r="41" spans="1:9" x14ac:dyDescent="0.2">
      <c r="A41" s="16"/>
      <c r="B41" s="16"/>
      <c r="C41" s="19"/>
      <c r="D41" s="19"/>
      <c r="E41" s="20"/>
      <c r="F41" s="19"/>
      <c r="G41" s="19"/>
      <c r="H41" s="21"/>
      <c r="I41" s="20"/>
    </row>
    <row r="42" spans="1:9" x14ac:dyDescent="0.2">
      <c r="A42" s="23" t="s">
        <v>25</v>
      </c>
      <c r="B42" s="16"/>
      <c r="C42" s="16"/>
      <c r="D42" s="16"/>
      <c r="E42" s="17"/>
      <c r="F42" s="17"/>
      <c r="G42" s="16"/>
      <c r="H42" s="16"/>
      <c r="I42" s="16"/>
    </row>
  </sheetData>
  <phoneticPr fontId="0" type="noConversion"/>
  <printOptions horizontalCentered="1" verticalCentered="1"/>
  <pageMargins left="0.7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DTSAdmin</cp:lastModifiedBy>
  <cp:lastPrinted>2017-10-25T20:09:18Z</cp:lastPrinted>
  <dcterms:created xsi:type="dcterms:W3CDTF">2003-11-13T18:44:38Z</dcterms:created>
  <dcterms:modified xsi:type="dcterms:W3CDTF">2017-10-25T20:09:20Z</dcterms:modified>
</cp:coreProperties>
</file>