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970" windowHeight="3210"/>
  </bookViews>
  <sheets>
    <sheet name="TABLE 19" sheetId="1" r:id="rId1"/>
  </sheets>
  <definedNames>
    <definedName name="_1TABLE_20">#N/A</definedName>
    <definedName name="_xlnm.Print_Area" localSheetId="0">'TABLE 19'!$A$1:$K$289</definedName>
  </definedNames>
  <calcPr calcId="145621"/>
</workbook>
</file>

<file path=xl/calcChain.xml><?xml version="1.0" encoding="utf-8"?>
<calcChain xmlns="http://schemas.openxmlformats.org/spreadsheetml/2006/main">
  <c r="E266" i="1" l="1"/>
  <c r="C266" i="1"/>
  <c r="B266" i="1"/>
  <c r="K73" i="1"/>
  <c r="I73" i="1"/>
  <c r="H73" i="1"/>
  <c r="D266" i="1" l="1"/>
  <c r="J73" i="1"/>
  <c r="C265" i="1"/>
  <c r="E265" i="1"/>
  <c r="B265" i="1"/>
  <c r="J238" i="1"/>
  <c r="K72" i="1"/>
  <c r="I72" i="1"/>
  <c r="H72" i="1"/>
  <c r="D265" i="1" l="1"/>
  <c r="J72" i="1"/>
  <c r="E264" i="1"/>
  <c r="C264" i="1"/>
  <c r="B264" i="1"/>
  <c r="K237" i="1"/>
  <c r="I237" i="1"/>
  <c r="H237" i="1"/>
  <c r="K71" i="1"/>
  <c r="I71" i="1"/>
  <c r="H71" i="1"/>
  <c r="J237" i="1" l="1"/>
  <c r="D264" i="1"/>
  <c r="J71" i="1"/>
  <c r="E263" i="1"/>
  <c r="C263" i="1"/>
  <c r="B263" i="1"/>
  <c r="K70" i="1"/>
  <c r="I70" i="1"/>
  <c r="H70" i="1"/>
  <c r="D263" i="1" l="1"/>
  <c r="J70" i="1"/>
  <c r="E262" i="1"/>
  <c r="C262" i="1"/>
  <c r="B262" i="1"/>
  <c r="K69" i="1"/>
  <c r="I69" i="1"/>
  <c r="H69" i="1"/>
  <c r="J69" i="1" l="1"/>
  <c r="D262" i="1"/>
  <c r="K68" i="1"/>
  <c r="I68" i="1"/>
  <c r="H68" i="1"/>
  <c r="D212" i="1"/>
  <c r="J185" i="1"/>
  <c r="D185" i="1"/>
  <c r="J164" i="1"/>
  <c r="D164" i="1"/>
  <c r="J137" i="1"/>
  <c r="D137" i="1"/>
  <c r="J234" i="1"/>
  <c r="J116" i="1"/>
  <c r="D116" i="1"/>
  <c r="J89" i="1"/>
  <c r="D89" i="1"/>
  <c r="D68" i="1"/>
  <c r="D41" i="1"/>
  <c r="J41" i="1"/>
  <c r="J20" i="1"/>
  <c r="E261" i="1"/>
  <c r="B261" i="1"/>
  <c r="D261" i="1" s="1"/>
  <c r="J10" i="1"/>
  <c r="J11" i="1"/>
  <c r="D31" i="1"/>
  <c r="J31" i="1"/>
  <c r="J32" i="1"/>
  <c r="D39" i="1"/>
  <c r="J39" i="1"/>
  <c r="D58" i="1"/>
  <c r="H58" i="1"/>
  <c r="I58" i="1"/>
  <c r="K58" i="1"/>
  <c r="D59" i="1"/>
  <c r="H59" i="1"/>
  <c r="B11" i="1" s="1"/>
  <c r="I59" i="1"/>
  <c r="K59" i="1"/>
  <c r="H60" i="1"/>
  <c r="I60" i="1"/>
  <c r="K60" i="1"/>
  <c r="H61" i="1"/>
  <c r="I61" i="1"/>
  <c r="K61" i="1"/>
  <c r="H62" i="1"/>
  <c r="I62" i="1"/>
  <c r="K62" i="1"/>
  <c r="H63" i="1"/>
  <c r="I63" i="1"/>
  <c r="K63" i="1"/>
  <c r="H64" i="1"/>
  <c r="I64" i="1"/>
  <c r="K64" i="1"/>
  <c r="H65" i="1"/>
  <c r="I65" i="1"/>
  <c r="K65" i="1"/>
  <c r="D66" i="1"/>
  <c r="H66" i="1"/>
  <c r="I66" i="1"/>
  <c r="K66" i="1"/>
  <c r="H67" i="1"/>
  <c r="I67" i="1"/>
  <c r="K67" i="1"/>
  <c r="D79" i="1"/>
  <c r="J79" i="1"/>
  <c r="D80" i="1"/>
  <c r="J80" i="1"/>
  <c r="D87" i="1"/>
  <c r="J87" i="1"/>
  <c r="D106" i="1"/>
  <c r="J106" i="1"/>
  <c r="D107" i="1"/>
  <c r="J107" i="1"/>
  <c r="D114" i="1"/>
  <c r="J114" i="1"/>
  <c r="D127" i="1"/>
  <c r="J127" i="1"/>
  <c r="D128" i="1"/>
  <c r="J128" i="1"/>
  <c r="D135" i="1"/>
  <c r="J135" i="1"/>
  <c r="D154" i="1"/>
  <c r="J154" i="1"/>
  <c r="D155" i="1"/>
  <c r="D162" i="1"/>
  <c r="J162" i="1"/>
  <c r="D175" i="1"/>
  <c r="J175" i="1"/>
  <c r="D176" i="1"/>
  <c r="J176" i="1"/>
  <c r="D183" i="1"/>
  <c r="J183" i="1"/>
  <c r="D202" i="1"/>
  <c r="J202" i="1"/>
  <c r="D203" i="1"/>
  <c r="D210" i="1"/>
  <c r="J210" i="1"/>
  <c r="D224" i="1"/>
  <c r="J224" i="1"/>
  <c r="D225" i="1"/>
  <c r="J225" i="1"/>
  <c r="D232" i="1"/>
  <c r="J232" i="1"/>
  <c r="B251" i="1"/>
  <c r="C251" i="1"/>
  <c r="E251" i="1"/>
  <c r="J251" i="1"/>
  <c r="C252" i="1"/>
  <c r="D252" i="1" s="1"/>
  <c r="E252" i="1"/>
  <c r="J252" i="1"/>
  <c r="B253" i="1"/>
  <c r="C253" i="1"/>
  <c r="E253" i="1"/>
  <c r="B254" i="1"/>
  <c r="C254" i="1"/>
  <c r="E254" i="1"/>
  <c r="B255" i="1"/>
  <c r="C255" i="1"/>
  <c r="E255" i="1"/>
  <c r="B256" i="1"/>
  <c r="C256" i="1"/>
  <c r="E256" i="1"/>
  <c r="B257" i="1"/>
  <c r="C257" i="1"/>
  <c r="E257" i="1"/>
  <c r="B258" i="1"/>
  <c r="C258" i="1"/>
  <c r="E258" i="1"/>
  <c r="B259" i="1"/>
  <c r="C259" i="1"/>
  <c r="E259" i="1"/>
  <c r="J259" i="1"/>
  <c r="B260" i="1"/>
  <c r="C260" i="1"/>
  <c r="E260" i="1"/>
  <c r="D272" i="1"/>
  <c r="D273" i="1"/>
  <c r="D280" i="1"/>
  <c r="J280" i="1"/>
  <c r="C18" i="1" l="1"/>
  <c r="D253" i="1"/>
  <c r="D255" i="1"/>
  <c r="J63" i="1"/>
  <c r="J58" i="1"/>
  <c r="B17" i="1"/>
  <c r="E18" i="1"/>
  <c r="D251" i="1"/>
  <c r="B12" i="1"/>
  <c r="E19" i="1"/>
  <c r="C17" i="1"/>
  <c r="E17" i="1"/>
  <c r="E14" i="1"/>
  <c r="B18" i="1"/>
  <c r="B10" i="1"/>
  <c r="E15" i="1"/>
  <c r="B13" i="1"/>
  <c r="J66" i="1"/>
  <c r="J61" i="1"/>
  <c r="E10" i="1"/>
  <c r="E16" i="1"/>
  <c r="B14" i="1"/>
  <c r="J59" i="1"/>
  <c r="C15" i="1"/>
  <c r="C12" i="1"/>
  <c r="C10" i="1"/>
  <c r="J60" i="1"/>
  <c r="J67" i="1"/>
  <c r="J65" i="1"/>
  <c r="J62" i="1"/>
  <c r="C13" i="1"/>
  <c r="E12" i="1"/>
  <c r="E13" i="1"/>
  <c r="C14" i="1"/>
  <c r="D256" i="1"/>
  <c r="C19" i="1"/>
  <c r="B19" i="1"/>
  <c r="E11" i="1"/>
  <c r="B15" i="1"/>
  <c r="J68" i="1"/>
  <c r="C11" i="1"/>
  <c r="D11" i="1" s="1"/>
  <c r="D259" i="1"/>
  <c r="D258" i="1"/>
  <c r="D260" i="1"/>
  <c r="D257" i="1"/>
  <c r="D254" i="1"/>
  <c r="J64" i="1"/>
  <c r="C20" i="1"/>
  <c r="D20" i="1" s="1"/>
  <c r="D12" i="1" l="1"/>
  <c r="D13" i="1"/>
  <c r="D10" i="1"/>
  <c r="D14" i="1"/>
</calcChain>
</file>

<file path=xl/sharedStrings.xml><?xml version="1.0" encoding="utf-8"?>
<sst xmlns="http://schemas.openxmlformats.org/spreadsheetml/2006/main" count="598" uniqueCount="52">
  <si>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</si>
  <si>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</si>
  <si>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</si>
  <si>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</si>
  <si>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</si>
  <si>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</si>
  <si>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</si>
  <si>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</si>
  <si>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</si>
  <si>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>2000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</si>
  <si>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</si>
  <si>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</si>
  <si>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</si>
  <si>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</si>
  <si>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</si>
  <si>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</si>
  <si>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</si>
  <si>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</si>
  <si>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</si>
  <si>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</si>
  <si>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</si>
  <si>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</si>
  <si>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</si>
  <si>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</si>
  <si>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</si>
  <si>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</si>
  <si>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</si>
  <si>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</si>
  <si>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</si>
  <si>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</si>
  <si>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</si>
  <si>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</si>
  <si>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</si>
  <si>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</si>
  <si>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</si>
  <si>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</si>
  <si>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</si>
  <si>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</si>
  <si>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</si>
  <si>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</si>
  <si>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</si>
  <si>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</si>
  <si>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</si>
  <si>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</si>
  <si>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</si>
  <si>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</si>
  <si>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</si>
  <si>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</si>
  <si>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</si>
  <si>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IN UTAH BY NAICS SECTOR, 2000-2015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</si>
  <si>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2015</t>
    </r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</si>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</sst>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</borders>
  <cellStyleXfs count="1">
    <xf numFmtId="0" fontId="0" fillId="0" borderId="0">
      <alignment vertical="top"/>
    </xf>
  </cellStyleXfs>
  <cellXfs count="45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3" fillId="0" borderId="2" xfId="0" quotePrefix="1" applyNumberFormat="1" applyFont="1" applyBorder="1" applyAlignment="1"/>
    <xf numFmtId="3" fontId="3" fillId="0" borderId="2" xfId="0" applyNumberFormat="1" applyFont="1" applyBorder="1" applyAlignment="1"/>
    <xf numFmtId="3" fontId="10" fillId="2" borderId="0" xfId="0" applyNumberFormat="1" applyFont="1" applyFill="1" applyAlignment="1"/>
    <xf numFmtId="3" fontId="11" fillId="2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/>
    <xf numFmtId="3" fontId="6" fillId="4" borderId="0" xfId="0" applyNumberFormat="1" applyFont="1" applyFill="1" applyAlignment="1"/>
    <xf numFmtId="3" fontId="12" fillId="4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/>
    <xf numFmtId="3" fontId="13" fillId="4" borderId="0" xfId="0" applyNumberFormat="1" applyFont="1" applyFill="1" applyAlignment="1"/>
    <xf numFmtId="3" fontId="12" fillId="4" borderId="0" xfId="0" applyNumberFormat="1" applyFont="1" applyFill="1" applyAlignment="1"/>
    <xf numFmtId="3" fontId="7" fillId="4" borderId="0" xfId="0" applyNumberFormat="1" applyFont="1" applyFill="1" applyAlignment="1"/>
    <xf numFmtId="3" fontId="6" fillId="5" borderId="0" xfId="0" applyNumberFormat="1" applyFont="1" applyFill="1" applyAlignment="1"/>
    <xf numFmtId="3" fontId="7" fillId="5" borderId="0" xfId="0" applyNumberFormat="1" applyFont="1" applyFill="1" applyAlignment="1"/>
    <xf numFmtId="3" fontId="12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/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3" xfId="0" applyNumberFormat="1" applyFont="1" applyFill="1" applyBorder="1" applyAlignment="1"/>
    <xf numFmtId="3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5"/>
  <sheetViews>
    <sheetView tabSelected="1" zoomScaleNormal="100" zoomScaleSheetLayoutView="100" workbookViewId="0"/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" customFormat="1" ht="15" x14ac:dyDescent="0.2">
      <c r="A2" s="25"/>
      <c r="B2" s="25"/>
      <c r="C2" s="25"/>
      <c r="D2" s="25"/>
      <c r="E2" s="25"/>
      <c r="F2" s="26" t="s">
        <v>47</v>
      </c>
      <c r="G2" s="25"/>
      <c r="H2" s="25"/>
      <c r="I2" s="25"/>
      <c r="J2" s="25"/>
      <c r="K2" s="25"/>
    </row>
    <row r="3" spans="1:11" s="1" customFormat="1" ht="15" x14ac:dyDescent="0.2">
      <c r="A3" s="25"/>
      <c r="B3" s="25"/>
      <c r="C3" s="25"/>
      <c r="D3" s="25"/>
      <c r="E3" s="25"/>
      <c r="F3" s="26" t="s">
        <v>49</v>
      </c>
      <c r="G3" s="25"/>
      <c r="H3" s="25"/>
      <c r="I3" s="25"/>
      <c r="J3" s="25"/>
      <c r="K3" s="25"/>
    </row>
    <row r="4" spans="1:11" s="1" customFormat="1" ht="12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1" customFormat="1" ht="12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x14ac:dyDescent="0.2">
      <c r="A6" s="28"/>
      <c r="B6" s="28"/>
      <c r="C6" s="29" t="s">
        <v>12</v>
      </c>
      <c r="D6" s="28"/>
      <c r="E6" s="28"/>
      <c r="F6" s="28"/>
      <c r="G6" s="28"/>
      <c r="H6" s="28"/>
      <c r="I6" s="29" t="s">
        <v>13</v>
      </c>
      <c r="J6" s="28"/>
      <c r="K6" s="28"/>
    </row>
    <row r="7" spans="1:11" s="1" customFormat="1" x14ac:dyDescent="0.2">
      <c r="A7" s="9"/>
      <c r="B7" s="9" t="s">
        <v>0</v>
      </c>
      <c r="C7" s="9"/>
      <c r="D7" s="9" t="s">
        <v>43</v>
      </c>
      <c r="E7" s="9"/>
      <c r="F7" s="9"/>
      <c r="G7" s="9"/>
      <c r="H7" s="9" t="s">
        <v>0</v>
      </c>
      <c r="I7" s="9"/>
      <c r="J7" s="9" t="s">
        <v>43</v>
      </c>
      <c r="K7" s="9"/>
    </row>
    <row r="8" spans="1:11" s="1" customFormat="1" x14ac:dyDescent="0.2">
      <c r="A8" s="9"/>
      <c r="B8" s="9" t="s">
        <v>11</v>
      </c>
      <c r="C8" s="9"/>
      <c r="D8" s="9" t="s">
        <v>2</v>
      </c>
      <c r="E8" s="9" t="s">
        <v>3</v>
      </c>
      <c r="F8" s="9"/>
      <c r="G8" s="9"/>
      <c r="H8" s="9" t="s">
        <v>11</v>
      </c>
      <c r="I8" s="9"/>
      <c r="J8" s="9" t="s">
        <v>2</v>
      </c>
      <c r="K8" s="9" t="s">
        <v>3</v>
      </c>
    </row>
    <row r="9" spans="1:11" s="1" customFormat="1" ht="13.5" thickBot="1" x14ac:dyDescent="0.25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/>
      <c r="G9" s="10" t="s">
        <v>4</v>
      </c>
      <c r="H9" s="11" t="s">
        <v>5</v>
      </c>
      <c r="I9" s="11" t="s">
        <v>6</v>
      </c>
      <c r="J9" s="11" t="s">
        <v>7</v>
      </c>
      <c r="K9" s="11" t="s">
        <v>8</v>
      </c>
    </row>
    <row r="10" spans="1:11" s="1" customFormat="1" ht="13.5" thickTop="1" x14ac:dyDescent="0.2">
      <c r="A10" s="13" t="s">
        <v>9</v>
      </c>
      <c r="B10" s="8">
        <f t="shared" ref="B10:C15" si="0">H10+B31+H31+B58+H58+B106+H106+B127+H127+B154+H154+B175+H175+B202+H202+B224+H224+B251</f>
        <v>1075125</v>
      </c>
      <c r="C10" s="8">
        <f t="shared" si="0"/>
        <v>30824296961</v>
      </c>
      <c r="D10" s="8">
        <f t="shared" ref="D10:D14" si="1">C10/(B10*12)</f>
        <v>2389.2025703212803</v>
      </c>
      <c r="E10" s="8">
        <f t="shared" ref="E10:E19" si="2">K10+E31+K31+E58+K58+E106+K106+E127+K127+E154+K154+E175+K175+E202+K202+E224+K224+E251</f>
        <v>63793</v>
      </c>
      <c r="F10" s="8"/>
      <c r="G10" s="8" t="s">
        <v>9</v>
      </c>
      <c r="H10" s="8">
        <v>7350</v>
      </c>
      <c r="I10" s="8">
        <v>352525908</v>
      </c>
      <c r="J10" s="8">
        <f>I10/(H10*12)</f>
        <v>3996.8923809523808</v>
      </c>
      <c r="K10" s="8">
        <v>317</v>
      </c>
    </row>
    <row r="11" spans="1:11" s="1" customFormat="1" x14ac:dyDescent="0.2">
      <c r="A11" s="12">
        <v>2001</v>
      </c>
      <c r="B11" s="8">
        <f t="shared" si="0"/>
        <v>1081685</v>
      </c>
      <c r="C11" s="8">
        <f t="shared" si="0"/>
        <v>32057897675</v>
      </c>
      <c r="D11" s="8">
        <f t="shared" si="1"/>
        <v>2469.7499483830011</v>
      </c>
      <c r="E11" s="8">
        <f t="shared" si="2"/>
        <v>66219</v>
      </c>
      <c r="F11" s="8"/>
      <c r="G11" s="12">
        <v>2001</v>
      </c>
      <c r="H11" s="8">
        <v>7209</v>
      </c>
      <c r="I11" s="8">
        <v>368858541</v>
      </c>
      <c r="J11" s="8">
        <f>I11/(H11*12)</f>
        <v>4263.866243584408</v>
      </c>
      <c r="K11" s="8">
        <v>329</v>
      </c>
    </row>
    <row r="12" spans="1:11" s="1" customFormat="1" x14ac:dyDescent="0.2">
      <c r="A12" s="12">
        <v>2002</v>
      </c>
      <c r="B12" s="8">
        <f t="shared" si="0"/>
        <v>1073746</v>
      </c>
      <c r="C12" s="8">
        <f t="shared" si="0"/>
        <v>32337267217</v>
      </c>
      <c r="D12" s="8">
        <f t="shared" si="1"/>
        <v>2509.6924860100371</v>
      </c>
      <c r="E12" s="8">
        <f t="shared" si="2"/>
        <v>67741</v>
      </c>
      <c r="F12" s="8"/>
      <c r="G12" s="12">
        <v>2002</v>
      </c>
      <c r="H12" s="8">
        <v>6880</v>
      </c>
      <c r="I12" s="8">
        <v>340336813</v>
      </c>
      <c r="J12" s="8">
        <v>4122</v>
      </c>
      <c r="K12" s="8">
        <v>305</v>
      </c>
    </row>
    <row r="13" spans="1:11" s="1" customFormat="1" x14ac:dyDescent="0.2">
      <c r="A13" s="12">
        <v>2003</v>
      </c>
      <c r="B13" s="8">
        <f t="shared" si="0"/>
        <v>1074131</v>
      </c>
      <c r="C13" s="8">
        <f t="shared" si="0"/>
        <v>32886941421</v>
      </c>
      <c r="D13" s="8">
        <f t="shared" si="1"/>
        <v>2551.4378150802836</v>
      </c>
      <c r="E13" s="8">
        <f t="shared" si="2"/>
        <v>69180</v>
      </c>
      <c r="F13" s="8"/>
      <c r="G13" s="12">
        <v>2003</v>
      </c>
      <c r="H13" s="8">
        <v>6670</v>
      </c>
      <c r="I13" s="8">
        <v>339620555</v>
      </c>
      <c r="J13" s="8">
        <v>4243</v>
      </c>
      <c r="K13" s="8">
        <v>310</v>
      </c>
    </row>
    <row r="14" spans="1:11" s="1" customFormat="1" x14ac:dyDescent="0.2">
      <c r="A14" s="14" t="s">
        <v>36</v>
      </c>
      <c r="B14" s="8">
        <f t="shared" si="0"/>
        <v>1104328</v>
      </c>
      <c r="C14" s="8">
        <f t="shared" si="0"/>
        <v>34992335703</v>
      </c>
      <c r="D14" s="8">
        <f t="shared" si="1"/>
        <v>2640.5451779272098</v>
      </c>
      <c r="E14" s="8">
        <f t="shared" si="2"/>
        <v>72498</v>
      </c>
      <c r="F14" s="8"/>
      <c r="G14" s="15" t="s">
        <v>36</v>
      </c>
      <c r="H14" s="8">
        <v>7083</v>
      </c>
      <c r="I14" s="8">
        <v>391495793</v>
      </c>
      <c r="J14" s="8">
        <v>4606</v>
      </c>
      <c r="K14" s="8">
        <v>329</v>
      </c>
    </row>
    <row r="15" spans="1:11" s="1" customFormat="1" x14ac:dyDescent="0.2">
      <c r="A15" s="14" t="s">
        <v>37</v>
      </c>
      <c r="B15" s="8">
        <f t="shared" si="0"/>
        <v>1148320</v>
      </c>
      <c r="C15" s="8">
        <f t="shared" si="0"/>
        <v>37696212134</v>
      </c>
      <c r="D15" s="8">
        <v>2736</v>
      </c>
      <c r="E15" s="8">
        <f t="shared" si="2"/>
        <v>77399</v>
      </c>
      <c r="F15" s="8"/>
      <c r="G15" s="15" t="s">
        <v>37</v>
      </c>
      <c r="H15" s="8">
        <v>8473</v>
      </c>
      <c r="I15" s="8">
        <v>485849367</v>
      </c>
      <c r="J15" s="8">
        <v>4778</v>
      </c>
      <c r="K15" s="8">
        <v>377</v>
      </c>
    </row>
    <row r="16" spans="1:11" s="1" customFormat="1" x14ac:dyDescent="0.2">
      <c r="A16" s="14" t="s">
        <v>38</v>
      </c>
      <c r="B16" s="8">
        <v>1203914</v>
      </c>
      <c r="C16" s="8">
        <v>41647353788</v>
      </c>
      <c r="D16" s="8">
        <v>2883</v>
      </c>
      <c r="E16" s="8">
        <f t="shared" si="2"/>
        <v>82872</v>
      </c>
      <c r="F16" s="8"/>
      <c r="G16" s="15" t="s">
        <v>38</v>
      </c>
      <c r="H16" s="8">
        <v>10024</v>
      </c>
      <c r="I16" s="8">
        <v>630281003</v>
      </c>
      <c r="J16" s="8">
        <v>5240</v>
      </c>
      <c r="K16" s="8">
        <v>458</v>
      </c>
    </row>
    <row r="17" spans="1:11" s="1" customFormat="1" x14ac:dyDescent="0.2">
      <c r="A17" s="14" t="s">
        <v>39</v>
      </c>
      <c r="B17" s="8">
        <f t="shared" ref="B17:C19" si="3">H17+B38+H38+B65+H65+B113+H113+B134+H134+B161+H161+B182+H182+B209+H209+B231+H231+B258</f>
        <v>1251421</v>
      </c>
      <c r="C17" s="8">
        <f t="shared" si="3"/>
        <v>45691385218</v>
      </c>
      <c r="D17" s="8">
        <v>3043</v>
      </c>
      <c r="E17" s="8">
        <f t="shared" si="2"/>
        <v>83292</v>
      </c>
      <c r="F17" s="8"/>
      <c r="G17" s="15" t="s">
        <v>39</v>
      </c>
      <c r="H17" s="8">
        <v>11035</v>
      </c>
      <c r="I17" s="8">
        <v>749989964</v>
      </c>
      <c r="J17" s="8">
        <v>5664</v>
      </c>
      <c r="K17" s="8">
        <v>496</v>
      </c>
    </row>
    <row r="18" spans="1:11" s="1" customFormat="1" x14ac:dyDescent="0.2">
      <c r="A18" s="14" t="s">
        <v>40</v>
      </c>
      <c r="B18" s="8">
        <f t="shared" si="3"/>
        <v>1252575</v>
      </c>
      <c r="C18" s="8">
        <f t="shared" si="3"/>
        <v>46912620533</v>
      </c>
      <c r="D18" s="8">
        <v>3121</v>
      </c>
      <c r="E18" s="8">
        <f t="shared" si="2"/>
        <v>85007</v>
      </c>
      <c r="F18" s="8"/>
      <c r="G18" s="15" t="s">
        <v>40</v>
      </c>
      <c r="H18" s="8">
        <v>12507</v>
      </c>
      <c r="I18" s="8">
        <v>869207695</v>
      </c>
      <c r="J18" s="8">
        <v>5791</v>
      </c>
      <c r="K18" s="8">
        <v>549</v>
      </c>
    </row>
    <row r="19" spans="1:11" s="1" customFormat="1" x14ac:dyDescent="0.2">
      <c r="A19" s="14" t="s">
        <v>41</v>
      </c>
      <c r="B19" s="8">
        <f t="shared" si="3"/>
        <v>1188816</v>
      </c>
      <c r="C19" s="8">
        <f t="shared" si="3"/>
        <v>45242118365</v>
      </c>
      <c r="D19" s="8">
        <v>3171</v>
      </c>
      <c r="E19" s="8">
        <f t="shared" si="2"/>
        <v>83264</v>
      </c>
      <c r="F19" s="8"/>
      <c r="G19" s="15" t="s">
        <v>41</v>
      </c>
      <c r="H19" s="8">
        <v>10695</v>
      </c>
      <c r="I19" s="8">
        <v>706235683</v>
      </c>
      <c r="J19" s="8">
        <v>5503</v>
      </c>
      <c r="K19" s="8">
        <v>575</v>
      </c>
    </row>
    <row r="20" spans="1:11" s="1" customFormat="1" x14ac:dyDescent="0.2">
      <c r="A20" s="14" t="s">
        <v>42</v>
      </c>
      <c r="B20" s="8">
        <v>1181855</v>
      </c>
      <c r="C20" s="8">
        <f>I20+C41+I41+C68+I68+C116+I116+C137+I137+C164+I164+C185+I185+C212+I212+C234+I234+C261</f>
        <v>45870450270</v>
      </c>
      <c r="D20" s="8">
        <f>C20/(B20*12)</f>
        <v>3234.3540641618474</v>
      </c>
      <c r="E20" s="8">
        <v>80400</v>
      </c>
      <c r="F20" s="17"/>
      <c r="G20" s="15" t="s">
        <v>42</v>
      </c>
      <c r="H20" s="8">
        <v>10442</v>
      </c>
      <c r="I20" s="8">
        <v>731380885</v>
      </c>
      <c r="J20" s="8">
        <f>(I20/H20)/12</f>
        <v>5836.8518562855133</v>
      </c>
      <c r="K20" s="8">
        <v>540</v>
      </c>
    </row>
    <row r="21" spans="1:11" s="5" customFormat="1" x14ac:dyDescent="0.2">
      <c r="A21" s="14" t="s">
        <v>44</v>
      </c>
      <c r="B21" s="8">
        <v>1208649</v>
      </c>
      <c r="C21" s="8">
        <v>47937538553</v>
      </c>
      <c r="D21" s="8">
        <v>3305</v>
      </c>
      <c r="E21" s="8">
        <v>80568</v>
      </c>
      <c r="F21" s="8"/>
      <c r="G21" s="14" t="s">
        <v>44</v>
      </c>
      <c r="H21" s="8">
        <v>11659</v>
      </c>
      <c r="I21" s="8">
        <v>853682810</v>
      </c>
      <c r="J21" s="8">
        <v>6102</v>
      </c>
      <c r="K21" s="8">
        <v>575</v>
      </c>
    </row>
    <row r="22" spans="1:11" s="5" customFormat="1" x14ac:dyDescent="0.2">
      <c r="A22" s="14" t="s">
        <v>45</v>
      </c>
      <c r="B22" s="8">
        <v>1248948</v>
      </c>
      <c r="C22" s="8">
        <v>50762163171</v>
      </c>
      <c r="D22" s="8">
        <v>3387</v>
      </c>
      <c r="E22" s="8">
        <v>81552</v>
      </c>
      <c r="F22" s="8"/>
      <c r="G22" s="14" t="s">
        <v>45</v>
      </c>
      <c r="H22" s="8">
        <v>12553</v>
      </c>
      <c r="I22" s="8">
        <v>959279618</v>
      </c>
      <c r="J22" s="8">
        <v>6368</v>
      </c>
      <c r="K22" s="8">
        <v>598</v>
      </c>
    </row>
    <row r="23" spans="1:11" s="5" customFormat="1" x14ac:dyDescent="0.2">
      <c r="A23" s="14" t="s">
        <v>46</v>
      </c>
      <c r="B23" s="8">
        <v>1290378</v>
      </c>
      <c r="C23" s="8">
        <v>52988701318</v>
      </c>
      <c r="D23" s="8">
        <v>3422</v>
      </c>
      <c r="E23" s="8">
        <v>84915</v>
      </c>
      <c r="F23" s="8"/>
      <c r="G23" s="14" t="s">
        <v>46</v>
      </c>
      <c r="H23" s="8">
        <v>12108</v>
      </c>
      <c r="I23" s="8">
        <v>935141287</v>
      </c>
      <c r="J23" s="8">
        <v>6436</v>
      </c>
      <c r="K23" s="8">
        <v>634</v>
      </c>
    </row>
    <row r="24" spans="1:11" s="5" customFormat="1" x14ac:dyDescent="0.2">
      <c r="A24" s="14" t="s">
        <v>48</v>
      </c>
      <c r="B24" s="8">
        <v>1328140</v>
      </c>
      <c r="C24" s="8">
        <v>56026207578</v>
      </c>
      <c r="D24" s="8">
        <v>3515</v>
      </c>
      <c r="E24" s="8">
        <v>87549</v>
      </c>
      <c r="F24" s="8"/>
      <c r="G24" s="14" t="s">
        <v>48</v>
      </c>
      <c r="H24" s="8">
        <v>12160</v>
      </c>
      <c r="I24" s="8">
        <v>953512141</v>
      </c>
      <c r="J24" s="8">
        <v>6535</v>
      </c>
      <c r="K24" s="8">
        <v>649</v>
      </c>
    </row>
    <row r="25" spans="1:11" s="5" customFormat="1" x14ac:dyDescent="0.2">
      <c r="A25" s="16" t="s">
        <v>51</v>
      </c>
      <c r="B25" s="17">
        <v>1377851</v>
      </c>
      <c r="C25" s="17">
        <v>59877623285</v>
      </c>
      <c r="D25" s="17">
        <v>3621</v>
      </c>
      <c r="E25" s="17">
        <v>90442</v>
      </c>
      <c r="F25" s="17"/>
      <c r="G25" s="16" t="s">
        <v>51</v>
      </c>
      <c r="H25" s="17">
        <v>10372</v>
      </c>
      <c r="I25" s="17">
        <v>826385608</v>
      </c>
      <c r="J25" s="17">
        <v>6639</v>
      </c>
      <c r="K25" s="17">
        <v>672</v>
      </c>
    </row>
    <row r="26" spans="1:11" s="1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s="1" customFormat="1" x14ac:dyDescent="0.2">
      <c r="A27" s="17"/>
      <c r="B27" s="17"/>
      <c r="C27" s="30" t="s">
        <v>21</v>
      </c>
      <c r="D27" s="17"/>
      <c r="E27" s="17"/>
      <c r="F27" s="17"/>
      <c r="G27" s="17"/>
      <c r="H27" s="17"/>
      <c r="I27" s="30" t="s">
        <v>14</v>
      </c>
      <c r="J27" s="17"/>
      <c r="K27" s="17"/>
    </row>
    <row r="28" spans="1:11" s="1" customFormat="1" x14ac:dyDescent="0.2">
      <c r="A28" s="9"/>
      <c r="B28" s="9" t="s">
        <v>0</v>
      </c>
      <c r="C28" s="9"/>
      <c r="D28" s="9" t="s">
        <v>43</v>
      </c>
      <c r="E28" s="9"/>
      <c r="F28" s="9"/>
      <c r="G28" s="9"/>
      <c r="H28" s="9" t="s">
        <v>0</v>
      </c>
      <c r="I28" s="9"/>
      <c r="J28" s="9" t="s">
        <v>43</v>
      </c>
      <c r="K28" s="9"/>
    </row>
    <row r="29" spans="1:11" s="1" customFormat="1" x14ac:dyDescent="0.2">
      <c r="A29" s="9"/>
      <c r="B29" s="9" t="s">
        <v>11</v>
      </c>
      <c r="C29" s="9"/>
      <c r="D29" s="9" t="s">
        <v>2</v>
      </c>
      <c r="E29" s="9" t="s">
        <v>3</v>
      </c>
      <c r="F29" s="9"/>
      <c r="G29" s="9"/>
      <c r="H29" s="9" t="s">
        <v>11</v>
      </c>
      <c r="I29" s="9"/>
      <c r="J29" s="9" t="s">
        <v>2</v>
      </c>
      <c r="K29" s="9" t="s">
        <v>3</v>
      </c>
    </row>
    <row r="30" spans="1:11" s="1" customFormat="1" ht="13.5" thickBot="1" x14ac:dyDescent="0.25">
      <c r="A30" s="10" t="s">
        <v>4</v>
      </c>
      <c r="B30" s="11" t="s">
        <v>5</v>
      </c>
      <c r="C30" s="11" t="s">
        <v>6</v>
      </c>
      <c r="D30" s="11" t="s">
        <v>7</v>
      </c>
      <c r="E30" s="11" t="s">
        <v>8</v>
      </c>
      <c r="F30" s="11"/>
      <c r="G30" s="10" t="s">
        <v>4</v>
      </c>
      <c r="H30" s="11" t="s">
        <v>5</v>
      </c>
      <c r="I30" s="11" t="s">
        <v>6</v>
      </c>
      <c r="J30" s="11" t="s">
        <v>7</v>
      </c>
      <c r="K30" s="11" t="s">
        <v>8</v>
      </c>
    </row>
    <row r="31" spans="1:11" s="1" customFormat="1" ht="13.5" thickTop="1" x14ac:dyDescent="0.2">
      <c r="A31" s="8" t="s">
        <v>9</v>
      </c>
      <c r="B31" s="8">
        <v>4456</v>
      </c>
      <c r="C31" s="8">
        <v>281437518</v>
      </c>
      <c r="D31" s="8">
        <f>C31/(B31*12)</f>
        <v>5263.268963195691</v>
      </c>
      <c r="E31" s="8">
        <v>170</v>
      </c>
      <c r="F31" s="8"/>
      <c r="G31" s="8" t="s">
        <v>9</v>
      </c>
      <c r="H31" s="8">
        <v>72239</v>
      </c>
      <c r="I31" s="8">
        <v>2151128283</v>
      </c>
      <c r="J31" s="8">
        <f>I31/(H31*12)</f>
        <v>2481.4946254793117</v>
      </c>
      <c r="K31" s="8">
        <v>9823</v>
      </c>
    </row>
    <row r="32" spans="1:11" s="1" customFormat="1" x14ac:dyDescent="0.2">
      <c r="A32" s="12">
        <v>2001</v>
      </c>
      <c r="B32" s="8">
        <v>4226</v>
      </c>
      <c r="C32" s="8">
        <v>311354897</v>
      </c>
      <c r="D32" s="8">
        <v>6144</v>
      </c>
      <c r="E32" s="8">
        <v>176</v>
      </c>
      <c r="F32" s="8"/>
      <c r="G32" s="12">
        <v>2001</v>
      </c>
      <c r="H32" s="8">
        <v>71620</v>
      </c>
      <c r="I32" s="8">
        <v>2179248872</v>
      </c>
      <c r="J32" s="8">
        <f>I32/(H32*12)</f>
        <v>2535.66144466164</v>
      </c>
      <c r="K32" s="8">
        <v>10208</v>
      </c>
    </row>
    <row r="33" spans="1:11" s="1" customFormat="1" x14ac:dyDescent="0.2">
      <c r="A33" s="12">
        <v>2002</v>
      </c>
      <c r="B33" s="8">
        <v>4050</v>
      </c>
      <c r="C33" s="8">
        <v>337384962</v>
      </c>
      <c r="D33" s="8">
        <v>6942.077407407407</v>
      </c>
      <c r="E33" s="8">
        <v>188</v>
      </c>
      <c r="F33" s="8"/>
      <c r="G33" s="12">
        <v>2002</v>
      </c>
      <c r="H33" s="8">
        <v>67838</v>
      </c>
      <c r="I33" s="8">
        <v>2086087846</v>
      </c>
      <c r="J33" s="8">
        <v>2562.5851857857447</v>
      </c>
      <c r="K33" s="8">
        <v>10350</v>
      </c>
    </row>
    <row r="34" spans="1:11" s="1" customFormat="1" x14ac:dyDescent="0.2">
      <c r="A34" s="12">
        <v>2003</v>
      </c>
      <c r="B34" s="19">
        <v>3888</v>
      </c>
      <c r="C34" s="19">
        <v>249201311</v>
      </c>
      <c r="D34" s="19">
        <v>5341.2489497599454</v>
      </c>
      <c r="E34" s="8">
        <v>186</v>
      </c>
      <c r="F34" s="8"/>
      <c r="G34" s="12">
        <v>2003</v>
      </c>
      <c r="H34" s="8">
        <v>67599</v>
      </c>
      <c r="I34" s="8">
        <v>2063850232</v>
      </c>
      <c r="J34" s="8">
        <v>2544</v>
      </c>
      <c r="K34" s="8">
        <v>10378</v>
      </c>
    </row>
    <row r="35" spans="1:11" s="1" customFormat="1" x14ac:dyDescent="0.2">
      <c r="A35" s="15" t="s">
        <v>36</v>
      </c>
      <c r="B35" s="8">
        <v>3909</v>
      </c>
      <c r="C35" s="8">
        <v>258716356</v>
      </c>
      <c r="D35" s="8">
        <v>5515</v>
      </c>
      <c r="E35" s="8">
        <v>189</v>
      </c>
      <c r="F35" s="8"/>
      <c r="G35" s="15" t="s">
        <v>36</v>
      </c>
      <c r="H35" s="8">
        <v>72631</v>
      </c>
      <c r="I35" s="8">
        <v>2256621067</v>
      </c>
      <c r="J35" s="8">
        <v>2589</v>
      </c>
      <c r="K35" s="8">
        <v>10699</v>
      </c>
    </row>
    <row r="36" spans="1:11" s="1" customFormat="1" x14ac:dyDescent="0.2">
      <c r="A36" s="15" t="s">
        <v>37</v>
      </c>
      <c r="B36" s="8">
        <v>3942</v>
      </c>
      <c r="C36" s="8">
        <v>278232195</v>
      </c>
      <c r="D36" s="8">
        <v>5882</v>
      </c>
      <c r="E36" s="8">
        <v>184</v>
      </c>
      <c r="F36" s="8"/>
      <c r="G36" s="15" t="s">
        <v>37</v>
      </c>
      <c r="H36" s="8">
        <v>81685</v>
      </c>
      <c r="I36" s="8">
        <v>2641264063</v>
      </c>
      <c r="J36" s="8">
        <v>2695</v>
      </c>
      <c r="K36" s="8">
        <v>11480</v>
      </c>
    </row>
    <row r="37" spans="1:11" s="1" customFormat="1" x14ac:dyDescent="0.2">
      <c r="A37" s="15" t="s">
        <v>38</v>
      </c>
      <c r="B37" s="8">
        <v>4039</v>
      </c>
      <c r="C37" s="8">
        <v>316692875</v>
      </c>
      <c r="D37" s="8">
        <v>6534</v>
      </c>
      <c r="E37" s="8">
        <v>182</v>
      </c>
      <c r="F37" s="8"/>
      <c r="G37" s="15" t="s">
        <v>38</v>
      </c>
      <c r="H37" s="8">
        <v>95164</v>
      </c>
      <c r="I37" s="8">
        <v>3379405308</v>
      </c>
      <c r="J37" s="8">
        <v>2959</v>
      </c>
      <c r="K37" s="8">
        <v>12565</v>
      </c>
    </row>
    <row r="38" spans="1:11" s="1" customFormat="1" x14ac:dyDescent="0.2">
      <c r="A38" s="15" t="s">
        <v>39</v>
      </c>
      <c r="B38" s="8">
        <v>4113</v>
      </c>
      <c r="C38" s="8">
        <v>320688730</v>
      </c>
      <c r="D38" s="8">
        <v>6497</v>
      </c>
      <c r="E38" s="8">
        <v>189</v>
      </c>
      <c r="F38" s="8"/>
      <c r="G38" s="15" t="s">
        <v>39</v>
      </c>
      <c r="H38" s="8">
        <v>103449</v>
      </c>
      <c r="I38" s="8">
        <v>3893446317</v>
      </c>
      <c r="J38" s="8">
        <v>3136</v>
      </c>
      <c r="K38" s="8">
        <v>12854</v>
      </c>
    </row>
    <row r="39" spans="1:11" s="1" customFormat="1" x14ac:dyDescent="0.2">
      <c r="A39" s="15" t="s">
        <v>40</v>
      </c>
      <c r="B39" s="8">
        <v>4152</v>
      </c>
      <c r="C39" s="8">
        <v>328140117</v>
      </c>
      <c r="D39" s="8">
        <f>C39/(B39*12)</f>
        <v>6585.9850072254339</v>
      </c>
      <c r="E39" s="8">
        <v>194</v>
      </c>
      <c r="F39" s="8"/>
      <c r="G39" s="15" t="s">
        <v>40</v>
      </c>
      <c r="H39" s="8">
        <v>90469</v>
      </c>
      <c r="I39" s="8">
        <v>3559295828</v>
      </c>
      <c r="J39" s="8">
        <f>I39/(H39*12)</f>
        <v>3278.5593481376677</v>
      </c>
      <c r="K39" s="8">
        <v>13004</v>
      </c>
    </row>
    <row r="40" spans="1:11" s="1" customFormat="1" x14ac:dyDescent="0.2">
      <c r="A40" s="15" t="s">
        <v>41</v>
      </c>
      <c r="B40" s="8">
        <v>4137</v>
      </c>
      <c r="C40" s="8">
        <v>333197471</v>
      </c>
      <c r="D40" s="8">
        <v>6712</v>
      </c>
      <c r="E40" s="8">
        <v>187</v>
      </c>
      <c r="F40" s="8"/>
      <c r="G40" s="15" t="s">
        <v>41</v>
      </c>
      <c r="H40" s="8">
        <v>70493</v>
      </c>
      <c r="I40" s="8">
        <v>2882071317</v>
      </c>
      <c r="J40" s="8">
        <v>3407</v>
      </c>
      <c r="K40" s="8">
        <v>11726</v>
      </c>
    </row>
    <row r="41" spans="1:11" s="1" customFormat="1" x14ac:dyDescent="0.2">
      <c r="A41" s="15" t="s">
        <v>42</v>
      </c>
      <c r="B41" s="8">
        <v>4064</v>
      </c>
      <c r="C41" s="8">
        <v>343124040</v>
      </c>
      <c r="D41" s="8">
        <f>(C41/B41)/12</f>
        <v>7035.8439960629921</v>
      </c>
      <c r="E41" s="8">
        <v>194</v>
      </c>
      <c r="F41" s="17"/>
      <c r="G41" s="15" t="s">
        <v>42</v>
      </c>
      <c r="H41" s="8">
        <v>65223</v>
      </c>
      <c r="I41" s="8">
        <v>2745166442</v>
      </c>
      <c r="J41" s="8">
        <f>(I41/H41)/12</f>
        <v>3507.4110385395743</v>
      </c>
      <c r="K41" s="8">
        <v>10209</v>
      </c>
    </row>
    <row r="42" spans="1:11" s="4" customFormat="1" x14ac:dyDescent="0.2">
      <c r="A42" s="14" t="s">
        <v>44</v>
      </c>
      <c r="B42" s="8">
        <v>4020</v>
      </c>
      <c r="C42" s="8">
        <v>340863179</v>
      </c>
      <c r="D42" s="8">
        <v>7065</v>
      </c>
      <c r="E42" s="8">
        <v>201</v>
      </c>
      <c r="F42" s="8"/>
      <c r="G42" s="14" t="s">
        <v>44</v>
      </c>
      <c r="H42" s="8">
        <v>65166</v>
      </c>
      <c r="I42" s="8">
        <v>2797720213</v>
      </c>
      <c r="J42" s="8">
        <v>3578</v>
      </c>
      <c r="K42" s="8">
        <v>9655</v>
      </c>
    </row>
    <row r="43" spans="1:11" s="4" customFormat="1" x14ac:dyDescent="0.2">
      <c r="A43" s="14" t="s">
        <v>45</v>
      </c>
      <c r="B43" s="8">
        <v>4016</v>
      </c>
      <c r="C43" s="8">
        <v>336532307</v>
      </c>
      <c r="D43" s="8">
        <v>6983</v>
      </c>
      <c r="E43" s="8">
        <v>203</v>
      </c>
      <c r="G43" s="14" t="s">
        <v>45</v>
      </c>
      <c r="H43" s="8">
        <v>69231</v>
      </c>
      <c r="I43" s="8">
        <v>3051238966</v>
      </c>
      <c r="J43" s="8">
        <v>3673</v>
      </c>
      <c r="K43" s="8">
        <v>9655</v>
      </c>
    </row>
    <row r="44" spans="1:11" s="4" customFormat="1" x14ac:dyDescent="0.2">
      <c r="A44" s="14" t="s">
        <v>46</v>
      </c>
      <c r="B44" s="8">
        <v>3905</v>
      </c>
      <c r="C44" s="8">
        <v>335690798</v>
      </c>
      <c r="D44" s="8">
        <v>7164</v>
      </c>
      <c r="E44" s="8">
        <v>209</v>
      </c>
      <c r="F44" s="8"/>
      <c r="G44" s="14" t="s">
        <v>46</v>
      </c>
      <c r="H44" s="8">
        <v>73463</v>
      </c>
      <c r="I44" s="8">
        <v>3194050724</v>
      </c>
      <c r="J44" s="8">
        <v>3623</v>
      </c>
      <c r="K44" s="8">
        <v>9309</v>
      </c>
    </row>
    <row r="45" spans="1:11" s="4" customFormat="1" x14ac:dyDescent="0.2">
      <c r="A45" s="14" t="s">
        <v>48</v>
      </c>
      <c r="B45" s="8">
        <v>3889</v>
      </c>
      <c r="C45" s="8">
        <v>341879123</v>
      </c>
      <c r="D45" s="8">
        <v>7326</v>
      </c>
      <c r="E45" s="8">
        <v>216</v>
      </c>
      <c r="F45" s="8"/>
      <c r="G45" s="14" t="s">
        <v>48</v>
      </c>
      <c r="H45" s="8">
        <v>78676</v>
      </c>
      <c r="I45" s="8">
        <v>3533512836</v>
      </c>
      <c r="J45" s="8">
        <v>3743</v>
      </c>
      <c r="K45" s="8">
        <v>9601</v>
      </c>
    </row>
    <row r="46" spans="1:11" s="4" customFormat="1" x14ac:dyDescent="0.2">
      <c r="A46" s="16" t="s">
        <v>51</v>
      </c>
      <c r="B46" s="17">
        <v>3911</v>
      </c>
      <c r="C46" s="17">
        <v>353094731</v>
      </c>
      <c r="D46" s="17">
        <v>7523</v>
      </c>
      <c r="E46" s="17">
        <v>231</v>
      </c>
      <c r="F46" s="17"/>
      <c r="G46" s="16" t="s">
        <v>51</v>
      </c>
      <c r="H46" s="17">
        <v>84689</v>
      </c>
      <c r="I46" s="17">
        <v>3939700347</v>
      </c>
      <c r="J46" s="17">
        <v>3877</v>
      </c>
      <c r="K46" s="17">
        <v>9883</v>
      </c>
    </row>
    <row r="47" spans="1:11" s="1" customFormat="1" ht="12" x14ac:dyDescent="0.2">
      <c r="A47" s="22"/>
      <c r="B47" s="22"/>
    </row>
    <row r="48" spans="1:11" s="1" customFormat="1" x14ac:dyDescent="0.2">
      <c r="A48" s="44" t="s">
        <v>50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 s="1" customFormat="1" ht="12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s="1" customFormat="1" ht="15" x14ac:dyDescent="0.2">
      <c r="A50" s="25"/>
      <c r="B50" s="25"/>
      <c r="C50" s="25"/>
      <c r="D50" s="25"/>
      <c r="E50" s="25"/>
      <c r="F50" s="26" t="s">
        <v>47</v>
      </c>
      <c r="G50" s="25"/>
      <c r="H50" s="25"/>
      <c r="I50" s="25"/>
      <c r="J50" s="25"/>
      <c r="K50" s="25"/>
    </row>
    <row r="51" spans="1:11" s="1" customFormat="1" ht="15" x14ac:dyDescent="0.2">
      <c r="A51" s="25"/>
      <c r="B51" s="25"/>
      <c r="C51" s="25"/>
      <c r="D51" s="25"/>
      <c r="E51" s="25"/>
      <c r="F51" s="26" t="s">
        <v>49</v>
      </c>
      <c r="G51" s="25"/>
      <c r="H51" s="25"/>
      <c r="I51" s="25"/>
      <c r="J51" s="25"/>
      <c r="K51" s="25"/>
    </row>
    <row r="52" spans="1:11" s="1" customFormat="1" ht="12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s="1" customFormat="1" ht="12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x14ac:dyDescent="0.2">
      <c r="A54" s="32"/>
      <c r="B54" s="32"/>
      <c r="C54" s="33" t="s">
        <v>15</v>
      </c>
      <c r="D54" s="32"/>
      <c r="E54" s="32"/>
      <c r="F54" s="32"/>
      <c r="G54" s="32"/>
      <c r="H54" s="32"/>
      <c r="I54" s="29" t="s">
        <v>16</v>
      </c>
      <c r="J54" s="32"/>
      <c r="K54" s="32"/>
    </row>
    <row r="55" spans="1:11" s="1" customFormat="1" x14ac:dyDescent="0.2">
      <c r="A55" s="9"/>
      <c r="B55" s="9" t="s">
        <v>0</v>
      </c>
      <c r="C55" s="9"/>
      <c r="D55" s="9" t="s">
        <v>43</v>
      </c>
      <c r="E55" s="9"/>
      <c r="F55" s="9"/>
      <c r="G55" s="9"/>
      <c r="H55" s="9" t="s">
        <v>0</v>
      </c>
      <c r="I55" s="9"/>
      <c r="J55" s="9" t="s">
        <v>43</v>
      </c>
      <c r="K55" s="9"/>
    </row>
    <row r="56" spans="1:11" s="1" customFormat="1" x14ac:dyDescent="0.2">
      <c r="A56" s="9"/>
      <c r="B56" s="9" t="s">
        <v>11</v>
      </c>
      <c r="C56" s="9"/>
      <c r="D56" s="9" t="s">
        <v>2</v>
      </c>
      <c r="E56" s="9" t="s">
        <v>3</v>
      </c>
      <c r="F56" s="9"/>
      <c r="G56" s="9"/>
      <c r="H56" s="9" t="s">
        <v>11</v>
      </c>
      <c r="I56" s="9"/>
      <c r="J56" s="9" t="s">
        <v>2</v>
      </c>
      <c r="K56" s="9" t="s">
        <v>3</v>
      </c>
    </row>
    <row r="57" spans="1:11" s="1" customFormat="1" ht="13.5" thickBot="1" x14ac:dyDescent="0.25">
      <c r="A57" s="10" t="s">
        <v>4</v>
      </c>
      <c r="B57" s="11" t="s">
        <v>5</v>
      </c>
      <c r="C57" s="11" t="s">
        <v>6</v>
      </c>
      <c r="D57" s="11" t="s">
        <v>7</v>
      </c>
      <c r="E57" s="11" t="s">
        <v>8</v>
      </c>
      <c r="F57" s="11"/>
      <c r="G57" s="10" t="s">
        <v>4</v>
      </c>
      <c r="H57" s="11" t="s">
        <v>5</v>
      </c>
      <c r="I57" s="11" t="s">
        <v>6</v>
      </c>
      <c r="J57" s="11" t="s">
        <v>7</v>
      </c>
      <c r="K57" s="11" t="s">
        <v>8</v>
      </c>
    </row>
    <row r="58" spans="1:11" s="1" customFormat="1" ht="13.5" thickTop="1" x14ac:dyDescent="0.2">
      <c r="A58" s="8" t="s">
        <v>9</v>
      </c>
      <c r="B58" s="8">
        <v>125675</v>
      </c>
      <c r="C58" s="8">
        <v>4396573246</v>
      </c>
      <c r="D58" s="8">
        <f>C58/(B58*12)</f>
        <v>2915.3061773091972</v>
      </c>
      <c r="E58" s="8">
        <v>3346</v>
      </c>
      <c r="F58" s="8"/>
      <c r="G58" s="8" t="s">
        <v>9</v>
      </c>
      <c r="H58" s="8">
        <f t="shared" ref="H58:H72" si="4">B79+H79</f>
        <v>171664</v>
      </c>
      <c r="I58" s="8">
        <f t="shared" ref="I58:I72" si="5">C79+I79</f>
        <v>4204008650</v>
      </c>
      <c r="J58" s="8">
        <f t="shared" ref="J58:J69" si="6">I58/(H58*12)</f>
        <v>2040.8126000015534</v>
      </c>
      <c r="K58" s="8">
        <f t="shared" ref="K58:K72" si="7">E79+K79</f>
        <v>12846</v>
      </c>
    </row>
    <row r="59" spans="1:11" s="1" customFormat="1" x14ac:dyDescent="0.2">
      <c r="A59" s="12">
        <v>2001</v>
      </c>
      <c r="B59" s="8">
        <v>122092</v>
      </c>
      <c r="C59" s="8">
        <v>4424116603</v>
      </c>
      <c r="D59" s="8">
        <f>C59/(B59*12)</f>
        <v>3019.6604493605914</v>
      </c>
      <c r="E59" s="8">
        <v>3477</v>
      </c>
      <c r="F59" s="8"/>
      <c r="G59" s="12">
        <v>2001</v>
      </c>
      <c r="H59" s="8">
        <f t="shared" si="4"/>
        <v>173062</v>
      </c>
      <c r="I59" s="8">
        <f t="shared" si="5"/>
        <v>4366329068</v>
      </c>
      <c r="J59" s="8">
        <f t="shared" si="6"/>
        <v>2102.4878694725976</v>
      </c>
      <c r="K59" s="8">
        <f t="shared" si="7"/>
        <v>13349</v>
      </c>
    </row>
    <row r="60" spans="1:11" s="1" customFormat="1" x14ac:dyDescent="0.2">
      <c r="A60" s="12">
        <v>2002</v>
      </c>
      <c r="B60" s="8">
        <v>113873</v>
      </c>
      <c r="C60" s="8">
        <v>4192681234</v>
      </c>
      <c r="D60" s="8">
        <v>3068.2435944722042</v>
      </c>
      <c r="E60" s="8">
        <v>3499</v>
      </c>
      <c r="F60" s="8"/>
      <c r="G60" s="12">
        <v>2002</v>
      </c>
      <c r="H60" s="8">
        <f t="shared" si="4"/>
        <v>171169</v>
      </c>
      <c r="I60" s="8">
        <f t="shared" si="5"/>
        <v>4399496047</v>
      </c>
      <c r="J60" s="8">
        <f t="shared" si="6"/>
        <v>2141.8870857651405</v>
      </c>
      <c r="K60" s="8">
        <f t="shared" si="7"/>
        <v>13415</v>
      </c>
    </row>
    <row r="61" spans="1:11" s="1" customFormat="1" x14ac:dyDescent="0.2">
      <c r="A61" s="12">
        <v>2003</v>
      </c>
      <c r="B61" s="8">
        <v>112291</v>
      </c>
      <c r="C61" s="8">
        <v>4256320157</v>
      </c>
      <c r="D61" s="8">
        <v>3159</v>
      </c>
      <c r="E61" s="8">
        <v>3465</v>
      </c>
      <c r="F61" s="8"/>
      <c r="G61" s="12">
        <v>2003</v>
      </c>
      <c r="H61" s="8">
        <f t="shared" si="4"/>
        <v>170167</v>
      </c>
      <c r="I61" s="8">
        <f t="shared" si="5"/>
        <v>4497811360</v>
      </c>
      <c r="J61" s="8">
        <f t="shared" si="6"/>
        <v>2202.6457146998732</v>
      </c>
      <c r="K61" s="8">
        <f t="shared" si="7"/>
        <v>13549</v>
      </c>
    </row>
    <row r="62" spans="1:11" s="1" customFormat="1" x14ac:dyDescent="0.2">
      <c r="A62" s="15" t="s">
        <v>36</v>
      </c>
      <c r="B62" s="8">
        <v>114765</v>
      </c>
      <c r="C62" s="8">
        <v>4428790904</v>
      </c>
      <c r="D62" s="8">
        <v>3216</v>
      </c>
      <c r="E62" s="8">
        <v>3535</v>
      </c>
      <c r="F62" s="8"/>
      <c r="G62" s="15" t="s">
        <v>36</v>
      </c>
      <c r="H62" s="8">
        <f t="shared" si="4"/>
        <v>174268</v>
      </c>
      <c r="I62" s="8">
        <f t="shared" si="5"/>
        <v>4838179415</v>
      </c>
      <c r="J62" s="8">
        <f t="shared" si="6"/>
        <v>2313.5723019525481</v>
      </c>
      <c r="K62" s="8">
        <f t="shared" si="7"/>
        <v>14012</v>
      </c>
    </row>
    <row r="63" spans="1:11" s="1" customFormat="1" x14ac:dyDescent="0.2">
      <c r="A63" s="15" t="s">
        <v>37</v>
      </c>
      <c r="B63" s="8">
        <v>117246</v>
      </c>
      <c r="C63" s="8">
        <v>4659540611</v>
      </c>
      <c r="D63" s="8">
        <v>3312</v>
      </c>
      <c r="E63" s="8">
        <v>3700</v>
      </c>
      <c r="F63" s="8"/>
      <c r="G63" s="15" t="s">
        <v>37</v>
      </c>
      <c r="H63" s="8">
        <f t="shared" si="4"/>
        <v>178613</v>
      </c>
      <c r="I63" s="8">
        <f t="shared" si="5"/>
        <v>5130019172</v>
      </c>
      <c r="J63" s="8">
        <f t="shared" si="6"/>
        <v>2393.4517513656156</v>
      </c>
      <c r="K63" s="8">
        <f t="shared" si="7"/>
        <v>14535</v>
      </c>
    </row>
    <row r="64" spans="1:11" s="1" customFormat="1" x14ac:dyDescent="0.2">
      <c r="A64" s="15" t="s">
        <v>38</v>
      </c>
      <c r="B64" s="8">
        <v>123064</v>
      </c>
      <c r="C64" s="8">
        <v>5124852130</v>
      </c>
      <c r="D64" s="8">
        <v>3470</v>
      </c>
      <c r="E64" s="8">
        <v>3868</v>
      </c>
      <c r="F64" s="8"/>
      <c r="G64" s="15" t="s">
        <v>38</v>
      </c>
      <c r="H64" s="8">
        <f t="shared" si="4"/>
        <v>185500</v>
      </c>
      <c r="I64" s="8">
        <f t="shared" si="5"/>
        <v>5658132100</v>
      </c>
      <c r="J64" s="8">
        <f t="shared" si="6"/>
        <v>2541.8383198562442</v>
      </c>
      <c r="K64" s="8">
        <f t="shared" si="7"/>
        <v>15023</v>
      </c>
    </row>
    <row r="65" spans="1:11" s="1" customFormat="1" x14ac:dyDescent="0.2">
      <c r="A65" s="15" t="s">
        <v>39</v>
      </c>
      <c r="B65" s="8">
        <v>127693</v>
      </c>
      <c r="C65" s="8">
        <v>5616952148</v>
      </c>
      <c r="D65" s="8">
        <v>3666</v>
      </c>
      <c r="E65" s="8">
        <v>3830</v>
      </c>
      <c r="F65" s="8"/>
      <c r="G65" s="15" t="s">
        <v>39</v>
      </c>
      <c r="H65" s="8">
        <f t="shared" si="4"/>
        <v>195130</v>
      </c>
      <c r="I65" s="8">
        <f t="shared" si="5"/>
        <v>6341639149</v>
      </c>
      <c r="J65" s="8">
        <f t="shared" si="6"/>
        <v>2708.296669314474</v>
      </c>
      <c r="K65" s="8">
        <f t="shared" si="7"/>
        <v>14979</v>
      </c>
    </row>
    <row r="66" spans="1:11" s="1" customFormat="1" x14ac:dyDescent="0.2">
      <c r="A66" s="15" t="s">
        <v>40</v>
      </c>
      <c r="B66" s="8">
        <v>125852</v>
      </c>
      <c r="C66" s="8">
        <v>5844486440</v>
      </c>
      <c r="D66" s="8">
        <f>C66/(B66*12)</f>
        <v>3869.9467363781796</v>
      </c>
      <c r="E66" s="8">
        <v>3897</v>
      </c>
      <c r="F66" s="8"/>
      <c r="G66" s="15" t="s">
        <v>40</v>
      </c>
      <c r="H66" s="8">
        <f t="shared" si="4"/>
        <v>196957</v>
      </c>
      <c r="I66" s="8">
        <f t="shared" si="5"/>
        <v>6362667328</v>
      </c>
      <c r="J66" s="8">
        <f t="shared" si="6"/>
        <v>2692.0712507467788</v>
      </c>
      <c r="K66" s="8">
        <f t="shared" si="7"/>
        <v>15040</v>
      </c>
    </row>
    <row r="67" spans="1:11" s="1" customFormat="1" x14ac:dyDescent="0.2">
      <c r="A67" s="15" t="s">
        <v>41</v>
      </c>
      <c r="B67" s="8">
        <v>112879</v>
      </c>
      <c r="C67" s="8">
        <v>5366534030</v>
      </c>
      <c r="D67" s="8">
        <v>3962</v>
      </c>
      <c r="E67" s="8">
        <v>3821</v>
      </c>
      <c r="F67" s="8"/>
      <c r="G67" s="15" t="s">
        <v>41</v>
      </c>
      <c r="H67" s="8">
        <f t="shared" si="4"/>
        <v>186039</v>
      </c>
      <c r="I67" s="8">
        <f t="shared" si="5"/>
        <v>5989125419</v>
      </c>
      <c r="J67" s="8">
        <f t="shared" si="6"/>
        <v>2682.7374094499901</v>
      </c>
      <c r="K67" s="8">
        <f t="shared" si="7"/>
        <v>14940</v>
      </c>
    </row>
    <row r="68" spans="1:11" s="1" customFormat="1" x14ac:dyDescent="0.2">
      <c r="A68" s="15" t="s">
        <v>42</v>
      </c>
      <c r="B68" s="8">
        <v>111072</v>
      </c>
      <c r="C68" s="8">
        <v>5476074001</v>
      </c>
      <c r="D68" s="8">
        <f>(C68/B68)/12</f>
        <v>4108.5016933460583</v>
      </c>
      <c r="E68" s="8">
        <v>3688</v>
      </c>
      <c r="F68" s="8"/>
      <c r="G68" s="15" t="s">
        <v>42</v>
      </c>
      <c r="H68" s="8">
        <f t="shared" si="4"/>
        <v>181989</v>
      </c>
      <c r="I68" s="8">
        <f t="shared" si="5"/>
        <v>5983383680</v>
      </c>
      <c r="J68" s="8">
        <f t="shared" si="6"/>
        <v>2739.8101350447919</v>
      </c>
      <c r="K68" s="8">
        <f t="shared" si="7"/>
        <v>14491</v>
      </c>
    </row>
    <row r="69" spans="1:11" s="1" customFormat="1" x14ac:dyDescent="0.2">
      <c r="A69" s="15" t="s">
        <v>44</v>
      </c>
      <c r="B69" s="8">
        <v>113684</v>
      </c>
      <c r="C69" s="8">
        <v>5678164455</v>
      </c>
      <c r="D69" s="8">
        <v>4162</v>
      </c>
      <c r="E69" s="8">
        <v>3629</v>
      </c>
      <c r="G69" s="15" t="s">
        <v>44</v>
      </c>
      <c r="H69" s="8">
        <f t="shared" si="4"/>
        <v>184585</v>
      </c>
      <c r="I69" s="8">
        <f t="shared" si="5"/>
        <v>6293513537</v>
      </c>
      <c r="J69" s="8">
        <f t="shared" si="6"/>
        <v>2841.2897116053127</v>
      </c>
      <c r="K69" s="8">
        <f t="shared" si="7"/>
        <v>14535</v>
      </c>
    </row>
    <row r="70" spans="1:11" s="1" customFormat="1" x14ac:dyDescent="0.2">
      <c r="A70" s="15" t="s">
        <v>45</v>
      </c>
      <c r="B70" s="8">
        <v>116667</v>
      </c>
      <c r="C70" s="8">
        <v>5938241116</v>
      </c>
      <c r="D70" s="8">
        <v>4242</v>
      </c>
      <c r="E70" s="8">
        <v>3648</v>
      </c>
      <c r="G70" s="15" t="s">
        <v>45</v>
      </c>
      <c r="H70" s="8">
        <f t="shared" si="4"/>
        <v>191477</v>
      </c>
      <c r="I70" s="8">
        <f t="shared" si="5"/>
        <v>6746230263</v>
      </c>
      <c r="J70" s="8">
        <f t="shared" ref="J70" si="8">I70/(H70*12)</f>
        <v>2936.0490045801844</v>
      </c>
      <c r="K70" s="8">
        <f t="shared" si="7"/>
        <v>14621</v>
      </c>
    </row>
    <row r="71" spans="1:11" s="4" customFormat="1" x14ac:dyDescent="0.2">
      <c r="A71" s="15" t="s">
        <v>46</v>
      </c>
      <c r="B71" s="8">
        <v>118747</v>
      </c>
      <c r="C71" s="8">
        <v>6110463065</v>
      </c>
      <c r="D71" s="8">
        <v>4288</v>
      </c>
      <c r="E71" s="8">
        <v>3706</v>
      </c>
      <c r="F71" s="8"/>
      <c r="G71" s="15" t="s">
        <v>46</v>
      </c>
      <c r="H71" s="8">
        <f t="shared" si="4"/>
        <v>195951</v>
      </c>
      <c r="I71" s="8">
        <f t="shared" si="5"/>
        <v>7041919037</v>
      </c>
      <c r="J71" s="8">
        <f t="shared" ref="J71" si="9">I71/(H71*12)</f>
        <v>2994.7618864750202</v>
      </c>
      <c r="K71" s="8">
        <f t="shared" si="7"/>
        <v>14824</v>
      </c>
    </row>
    <row r="72" spans="1:11" s="17" customFormat="1" x14ac:dyDescent="0.2">
      <c r="A72" s="15" t="s">
        <v>48</v>
      </c>
      <c r="B72" s="8">
        <v>120706</v>
      </c>
      <c r="C72" s="8">
        <v>6364370153</v>
      </c>
      <c r="D72" s="8">
        <v>4394</v>
      </c>
      <c r="E72" s="8">
        <v>3807</v>
      </c>
      <c r="F72" s="8"/>
      <c r="G72" s="15" t="s">
        <v>48</v>
      </c>
      <c r="H72" s="8">
        <f t="shared" si="4"/>
        <v>200175</v>
      </c>
      <c r="I72" s="8">
        <f t="shared" si="5"/>
        <v>7341753109</v>
      </c>
      <c r="J72" s="8">
        <f t="shared" ref="J72" si="10">I72/(H72*12)</f>
        <v>3056.3894546438532</v>
      </c>
      <c r="K72" s="8">
        <f t="shared" si="7"/>
        <v>15014</v>
      </c>
    </row>
    <row r="73" spans="1:11" s="17" customFormat="1" x14ac:dyDescent="0.2">
      <c r="A73" s="18" t="s">
        <v>51</v>
      </c>
      <c r="B73" s="17">
        <v>123703</v>
      </c>
      <c r="C73" s="17">
        <v>6728544974</v>
      </c>
      <c r="D73" s="17">
        <v>4533</v>
      </c>
      <c r="E73" s="17">
        <v>3954</v>
      </c>
      <c r="G73" s="18" t="s">
        <v>51</v>
      </c>
      <c r="H73" s="8">
        <f t="shared" ref="H73" si="11">B94+H94</f>
        <v>207984</v>
      </c>
      <c r="I73" s="8">
        <f t="shared" ref="I73" si="12">C94+I94</f>
        <v>7896244839</v>
      </c>
      <c r="J73" s="8">
        <f t="shared" ref="J73" si="13">I73/(H73*12)</f>
        <v>3163.80300047119</v>
      </c>
      <c r="K73" s="8">
        <f t="shared" ref="K73" si="14">E94+K94</f>
        <v>15257</v>
      </c>
    </row>
    <row r="74" spans="1:11" s="1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1" customFormat="1" x14ac:dyDescent="0.2">
      <c r="A75" s="8"/>
      <c r="B75" s="8"/>
      <c r="C75" s="30" t="s">
        <v>17</v>
      </c>
      <c r="D75" s="8"/>
      <c r="E75" s="8"/>
      <c r="F75" s="8"/>
      <c r="G75" s="8"/>
      <c r="H75" s="8"/>
      <c r="I75" s="30" t="s">
        <v>18</v>
      </c>
      <c r="J75" s="8"/>
      <c r="K75" s="8"/>
    </row>
    <row r="76" spans="1:11" s="1" customFormat="1" x14ac:dyDescent="0.2">
      <c r="A76" s="9"/>
      <c r="B76" s="9" t="s">
        <v>0</v>
      </c>
      <c r="C76" s="9"/>
      <c r="D76" s="9" t="s">
        <v>43</v>
      </c>
      <c r="E76" s="9"/>
      <c r="F76" s="9"/>
      <c r="G76" s="9"/>
      <c r="H76" s="9" t="s">
        <v>0</v>
      </c>
      <c r="I76" s="9"/>
      <c r="J76" s="9" t="s">
        <v>43</v>
      </c>
      <c r="K76" s="9"/>
    </row>
    <row r="77" spans="1:11" s="1" customFormat="1" x14ac:dyDescent="0.2">
      <c r="A77" s="9"/>
      <c r="B77" s="9" t="s">
        <v>11</v>
      </c>
      <c r="C77" s="9"/>
      <c r="D77" s="9" t="s">
        <v>2</v>
      </c>
      <c r="E77" s="9" t="s">
        <v>3</v>
      </c>
      <c r="F77" s="9"/>
      <c r="G77" s="9"/>
      <c r="H77" s="9" t="s">
        <v>11</v>
      </c>
      <c r="I77" s="9"/>
      <c r="J77" s="9" t="s">
        <v>2</v>
      </c>
      <c r="K77" s="9" t="s">
        <v>3</v>
      </c>
    </row>
    <row r="78" spans="1:11" s="1" customFormat="1" ht="13.5" thickBot="1" x14ac:dyDescent="0.25">
      <c r="A78" s="10" t="s">
        <v>4</v>
      </c>
      <c r="B78" s="11" t="s">
        <v>5</v>
      </c>
      <c r="C78" s="11" t="s">
        <v>6</v>
      </c>
      <c r="D78" s="11" t="s">
        <v>7</v>
      </c>
      <c r="E78" s="11" t="s">
        <v>8</v>
      </c>
      <c r="F78" s="11"/>
      <c r="G78" s="10" t="s">
        <v>4</v>
      </c>
      <c r="H78" s="11" t="s">
        <v>5</v>
      </c>
      <c r="I78" s="11" t="s">
        <v>6</v>
      </c>
      <c r="J78" s="11" t="s">
        <v>7</v>
      </c>
      <c r="K78" s="11" t="s">
        <v>8</v>
      </c>
    </row>
    <row r="79" spans="1:11" s="1" customFormat="1" ht="13.5" thickTop="1" x14ac:dyDescent="0.2">
      <c r="A79" s="8" t="s">
        <v>9</v>
      </c>
      <c r="B79" s="8">
        <v>40283</v>
      </c>
      <c r="C79" s="8">
        <v>1677533994</v>
      </c>
      <c r="D79" s="8">
        <f>C79/(B79*12)</f>
        <v>3470.3100439391305</v>
      </c>
      <c r="E79" s="8">
        <v>4905</v>
      </c>
      <c r="F79" s="8"/>
      <c r="G79" s="8" t="s">
        <v>9</v>
      </c>
      <c r="H79" s="8">
        <v>131381</v>
      </c>
      <c r="I79" s="8">
        <v>2526474656</v>
      </c>
      <c r="J79" s="8">
        <f>I79/(H79*12)</f>
        <v>1602.511433667476</v>
      </c>
      <c r="K79" s="8">
        <v>7941</v>
      </c>
    </row>
    <row r="80" spans="1:11" s="1" customFormat="1" x14ac:dyDescent="0.2">
      <c r="A80" s="12">
        <v>2001</v>
      </c>
      <c r="B80" s="8">
        <v>41158</v>
      </c>
      <c r="C80" s="8">
        <v>1720600086</v>
      </c>
      <c r="D80" s="8">
        <f>C80/(B80*12)</f>
        <v>3483.72954225181</v>
      </c>
      <c r="E80" s="8">
        <v>5097</v>
      </c>
      <c r="F80" s="8"/>
      <c r="G80" s="12">
        <v>2001</v>
      </c>
      <c r="H80" s="8">
        <v>131904</v>
      </c>
      <c r="I80" s="8">
        <v>2645728982</v>
      </c>
      <c r="J80" s="8">
        <f>I80/(H80*12)</f>
        <v>1671.4990839297266</v>
      </c>
      <c r="K80" s="8">
        <v>8252</v>
      </c>
    </row>
    <row r="81" spans="1:11" s="1" customFormat="1" x14ac:dyDescent="0.2">
      <c r="A81" s="12">
        <v>2002</v>
      </c>
      <c r="B81" s="8">
        <v>40442</v>
      </c>
      <c r="C81" s="8">
        <v>1706693728</v>
      </c>
      <c r="D81" s="8">
        <v>3516.7518256597928</v>
      </c>
      <c r="E81" s="8">
        <v>5206</v>
      </c>
      <c r="F81" s="8"/>
      <c r="G81" s="12">
        <v>2002</v>
      </c>
      <c r="H81" s="8">
        <v>130727</v>
      </c>
      <c r="I81" s="8">
        <v>2692802319</v>
      </c>
      <c r="J81" s="8">
        <v>1716.5558243515113</v>
      </c>
      <c r="K81" s="8">
        <v>8209</v>
      </c>
    </row>
    <row r="82" spans="1:11" s="1" customFormat="1" x14ac:dyDescent="0.2">
      <c r="A82" s="12">
        <v>2003</v>
      </c>
      <c r="B82" s="8">
        <v>40175</v>
      </c>
      <c r="C82" s="8">
        <v>1719576249</v>
      </c>
      <c r="D82" s="8">
        <v>3566.8455693839455</v>
      </c>
      <c r="E82" s="8">
        <v>5171</v>
      </c>
      <c r="F82" s="8"/>
      <c r="G82" s="12">
        <v>2003</v>
      </c>
      <c r="H82" s="8">
        <v>129992</v>
      </c>
      <c r="I82" s="8">
        <v>2778235111</v>
      </c>
      <c r="J82" s="8">
        <v>1781.0295447668575</v>
      </c>
      <c r="K82" s="8">
        <v>8378</v>
      </c>
    </row>
    <row r="83" spans="1:11" s="1" customFormat="1" x14ac:dyDescent="0.2">
      <c r="A83" s="15" t="s">
        <v>36</v>
      </c>
      <c r="B83" s="8">
        <v>41109</v>
      </c>
      <c r="C83" s="8">
        <v>1850156424</v>
      </c>
      <c r="D83" s="8">
        <v>3751</v>
      </c>
      <c r="E83" s="8">
        <v>5340</v>
      </c>
      <c r="F83" s="8"/>
      <c r="G83" s="15" t="s">
        <v>36</v>
      </c>
      <c r="H83" s="8">
        <v>133159</v>
      </c>
      <c r="I83" s="8">
        <v>2988022991</v>
      </c>
      <c r="J83" s="8">
        <v>1870</v>
      </c>
      <c r="K83" s="8">
        <v>8672</v>
      </c>
    </row>
    <row r="84" spans="1:11" s="1" customFormat="1" x14ac:dyDescent="0.2">
      <c r="A84" s="15" t="s">
        <v>37</v>
      </c>
      <c r="B84" s="8">
        <v>43243</v>
      </c>
      <c r="C84" s="8">
        <v>2015613432</v>
      </c>
      <c r="D84" s="8">
        <v>3884</v>
      </c>
      <c r="E84" s="8">
        <v>5689</v>
      </c>
      <c r="F84" s="8"/>
      <c r="G84" s="15" t="s">
        <v>37</v>
      </c>
      <c r="H84" s="8">
        <v>135370</v>
      </c>
      <c r="I84" s="8">
        <v>3114405740</v>
      </c>
      <c r="J84" s="8">
        <v>1917</v>
      </c>
      <c r="K84" s="8">
        <v>8846</v>
      </c>
    </row>
    <row r="85" spans="1:11" s="1" customFormat="1" x14ac:dyDescent="0.2">
      <c r="A85" s="15" t="s">
        <v>38</v>
      </c>
      <c r="B85" s="8">
        <v>44658</v>
      </c>
      <c r="C85" s="8">
        <v>2229173360</v>
      </c>
      <c r="D85" s="8">
        <v>4160</v>
      </c>
      <c r="E85" s="8">
        <v>5904</v>
      </c>
      <c r="F85" s="8"/>
      <c r="G85" s="15" t="s">
        <v>38</v>
      </c>
      <c r="H85" s="8">
        <v>140842</v>
      </c>
      <c r="I85" s="8">
        <v>3428958740</v>
      </c>
      <c r="J85" s="8">
        <v>2029</v>
      </c>
      <c r="K85" s="8">
        <v>9119</v>
      </c>
    </row>
    <row r="86" spans="1:11" s="1" customFormat="1" x14ac:dyDescent="0.2">
      <c r="A86" s="15" t="s">
        <v>39</v>
      </c>
      <c r="B86" s="8">
        <v>47283</v>
      </c>
      <c r="C86" s="8">
        <v>2502418157</v>
      </c>
      <c r="D86" s="8">
        <v>4410</v>
      </c>
      <c r="E86" s="8">
        <v>5960</v>
      </c>
      <c r="F86" s="8"/>
      <c r="G86" s="15" t="s">
        <v>39</v>
      </c>
      <c r="H86" s="8">
        <v>147847</v>
      </c>
      <c r="I86" s="8">
        <v>3839220992</v>
      </c>
      <c r="J86" s="8">
        <v>2164</v>
      </c>
      <c r="K86" s="8">
        <v>9019</v>
      </c>
    </row>
    <row r="87" spans="1:11" s="1" customFormat="1" x14ac:dyDescent="0.2">
      <c r="A87" s="15" t="s">
        <v>40</v>
      </c>
      <c r="B87" s="8">
        <v>48180</v>
      </c>
      <c r="C87" s="8">
        <v>2585139612</v>
      </c>
      <c r="D87" s="8">
        <f>C87/(B87*12)</f>
        <v>4471.3221461187213</v>
      </c>
      <c r="E87" s="8">
        <v>5967</v>
      </c>
      <c r="F87" s="8"/>
      <c r="G87" s="15" t="s">
        <v>40</v>
      </c>
      <c r="H87" s="8">
        <v>148777</v>
      </c>
      <c r="I87" s="8">
        <v>3777527716</v>
      </c>
      <c r="J87" s="8">
        <f>I87/(H87*12)</f>
        <v>2115.8779672485221</v>
      </c>
      <c r="K87" s="8">
        <v>9073</v>
      </c>
    </row>
    <row r="88" spans="1:11" s="1" customFormat="1" x14ac:dyDescent="0.2">
      <c r="A88" s="15" t="s">
        <v>41</v>
      </c>
      <c r="B88" s="8">
        <v>45187</v>
      </c>
      <c r="C88" s="8">
        <v>2420808143</v>
      </c>
      <c r="D88" s="8">
        <v>4464</v>
      </c>
      <c r="E88" s="8">
        <v>5925</v>
      </c>
      <c r="F88" s="8"/>
      <c r="G88" s="15" t="s">
        <v>41</v>
      </c>
      <c r="H88" s="8">
        <v>140852</v>
      </c>
      <c r="I88" s="8">
        <v>3568317276</v>
      </c>
      <c r="J88" s="8">
        <v>2111</v>
      </c>
      <c r="K88" s="8">
        <v>9015</v>
      </c>
    </row>
    <row r="89" spans="1:11" s="1" customFormat="1" x14ac:dyDescent="0.2">
      <c r="A89" s="15" t="s">
        <v>42</v>
      </c>
      <c r="B89" s="8">
        <v>44065</v>
      </c>
      <c r="C89" s="8">
        <v>2399683078</v>
      </c>
      <c r="D89" s="8">
        <f>(C89/B89)/12</f>
        <v>4538.1502288286247</v>
      </c>
      <c r="E89" s="8">
        <v>5682</v>
      </c>
      <c r="F89" s="17"/>
      <c r="G89" s="15" t="s">
        <v>42</v>
      </c>
      <c r="H89" s="8">
        <v>137924</v>
      </c>
      <c r="I89" s="8">
        <v>3583700602</v>
      </c>
      <c r="J89" s="8">
        <f>(I89/H89)/12</f>
        <v>2165.2628754483144</v>
      </c>
      <c r="K89" s="8">
        <v>8809</v>
      </c>
    </row>
    <row r="90" spans="1:11" s="1" customFormat="1" x14ac:dyDescent="0.2">
      <c r="A90" s="15" t="s">
        <v>44</v>
      </c>
      <c r="B90" s="8">
        <v>46070</v>
      </c>
      <c r="C90" s="8">
        <v>2639667360</v>
      </c>
      <c r="D90" s="8">
        <v>4775</v>
      </c>
      <c r="E90" s="8">
        <v>5729</v>
      </c>
      <c r="F90" s="8"/>
      <c r="G90" s="15" t="s">
        <v>44</v>
      </c>
      <c r="H90" s="8">
        <v>138515</v>
      </c>
      <c r="I90" s="8">
        <v>3653846177</v>
      </c>
      <c r="J90" s="8">
        <v>2198</v>
      </c>
      <c r="K90" s="8">
        <v>8806</v>
      </c>
    </row>
    <row r="91" spans="1:11" s="1" customFormat="1" x14ac:dyDescent="0.2">
      <c r="A91" s="15" t="s">
        <v>45</v>
      </c>
      <c r="B91" s="8">
        <v>47836</v>
      </c>
      <c r="C91" s="8">
        <v>2804119691</v>
      </c>
      <c r="D91" s="8">
        <v>4885</v>
      </c>
      <c r="E91" s="8">
        <v>5726</v>
      </c>
      <c r="F91" s="8"/>
      <c r="G91" s="15" t="s">
        <v>45</v>
      </c>
      <c r="H91" s="8">
        <v>143641</v>
      </c>
      <c r="I91" s="8">
        <v>3942110572</v>
      </c>
      <c r="J91" s="8">
        <v>2287</v>
      </c>
      <c r="K91" s="8">
        <v>8895</v>
      </c>
    </row>
    <row r="92" spans="1:11" s="4" customFormat="1" x14ac:dyDescent="0.2">
      <c r="A92" s="15" t="s">
        <v>46</v>
      </c>
      <c r="B92" s="8">
        <v>48267</v>
      </c>
      <c r="C92" s="8">
        <v>2937291915</v>
      </c>
      <c r="D92" s="8">
        <v>5071</v>
      </c>
      <c r="E92" s="8">
        <v>5786</v>
      </c>
      <c r="F92" s="8"/>
      <c r="G92" s="15" t="s">
        <v>46</v>
      </c>
      <c r="H92" s="8">
        <v>147684</v>
      </c>
      <c r="I92" s="8">
        <v>4104627122</v>
      </c>
      <c r="J92" s="8">
        <v>2316</v>
      </c>
      <c r="K92" s="8">
        <v>9038</v>
      </c>
    </row>
    <row r="93" spans="1:11" s="17" customFormat="1" x14ac:dyDescent="0.2">
      <c r="A93" s="15" t="s">
        <v>48</v>
      </c>
      <c r="B93" s="8">
        <v>48654</v>
      </c>
      <c r="C93" s="42">
        <v>2982357082</v>
      </c>
      <c r="D93" s="42">
        <v>5108.0965831918957</v>
      </c>
      <c r="E93" s="42">
        <v>5777</v>
      </c>
      <c r="F93" s="8"/>
      <c r="G93" s="15" t="s">
        <v>48</v>
      </c>
      <c r="H93" s="8">
        <v>151521</v>
      </c>
      <c r="I93" s="8">
        <v>4359396027</v>
      </c>
      <c r="J93" s="8">
        <v>2398</v>
      </c>
      <c r="K93" s="8">
        <v>9237</v>
      </c>
    </row>
    <row r="94" spans="1:11" s="17" customFormat="1" x14ac:dyDescent="0.2">
      <c r="A94" s="18" t="s">
        <v>51</v>
      </c>
      <c r="B94" s="17">
        <v>49999</v>
      </c>
      <c r="C94" s="41">
        <v>3124559964</v>
      </c>
      <c r="D94" s="41">
        <v>5208</v>
      </c>
      <c r="E94" s="41">
        <v>5787</v>
      </c>
      <c r="G94" s="18" t="s">
        <v>51</v>
      </c>
      <c r="H94" s="17">
        <v>157985</v>
      </c>
      <c r="I94" s="17">
        <v>4771684875</v>
      </c>
      <c r="J94" s="17">
        <v>2517</v>
      </c>
      <c r="K94" s="17">
        <v>9470</v>
      </c>
    </row>
    <row r="95" spans="1:11" s="1" customFormat="1" ht="12" x14ac:dyDescent="0.2">
      <c r="A95" s="22"/>
      <c r="B95" s="22"/>
    </row>
    <row r="96" spans="1:11" s="1" customFormat="1" x14ac:dyDescent="0.2">
      <c r="A96" s="44" t="s">
        <v>50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1" s="1" customFormat="1" ht="12" x14ac:dyDescent="0.2">
      <c r="H97" s="3"/>
    </row>
    <row r="98" spans="1:11" s="1" customFormat="1" ht="12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 s="1" customFormat="1" ht="15" x14ac:dyDescent="0.2">
      <c r="A99" s="25"/>
      <c r="B99" s="25"/>
      <c r="C99" s="25"/>
      <c r="D99" s="25"/>
      <c r="E99" s="25"/>
      <c r="F99" s="26" t="s">
        <v>47</v>
      </c>
      <c r="G99" s="25"/>
      <c r="H99" s="25"/>
      <c r="I99" s="25"/>
      <c r="J99" s="25"/>
      <c r="K99" s="25"/>
    </row>
    <row r="100" spans="1:11" s="1" customFormat="1" ht="15" x14ac:dyDescent="0.2">
      <c r="A100" s="25"/>
      <c r="B100" s="25"/>
      <c r="C100" s="25"/>
      <c r="D100" s="25"/>
      <c r="E100" s="25"/>
      <c r="F100" s="26" t="s">
        <v>49</v>
      </c>
      <c r="G100" s="25"/>
      <c r="H100" s="25"/>
      <c r="I100" s="25"/>
      <c r="J100" s="25"/>
      <c r="K100" s="25"/>
    </row>
    <row r="101" spans="1:11" s="1" customFormat="1" ht="12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s="1" customFormat="1" x14ac:dyDescent="0.2">
      <c r="A102" s="28"/>
      <c r="B102" s="33"/>
      <c r="C102" s="29" t="s">
        <v>19</v>
      </c>
      <c r="D102" s="33"/>
      <c r="E102" s="33"/>
      <c r="F102" s="34"/>
      <c r="G102" s="34"/>
      <c r="H102" s="34"/>
      <c r="I102" s="29" t="s">
        <v>20</v>
      </c>
      <c r="J102" s="28"/>
      <c r="K102" s="28"/>
    </row>
    <row r="103" spans="1:11" s="1" customFormat="1" x14ac:dyDescent="0.2">
      <c r="A103" s="9"/>
      <c r="B103" s="9" t="s">
        <v>0</v>
      </c>
      <c r="C103" s="9"/>
      <c r="D103" s="9" t="s">
        <v>43</v>
      </c>
      <c r="E103" s="9"/>
      <c r="F103" s="9"/>
      <c r="G103" s="9"/>
      <c r="H103" s="9" t="s">
        <v>0</v>
      </c>
      <c r="I103" s="9"/>
      <c r="J103" s="9" t="s">
        <v>43</v>
      </c>
      <c r="K103" s="9"/>
    </row>
    <row r="104" spans="1:11" s="1" customFormat="1" x14ac:dyDescent="0.2">
      <c r="A104" s="9"/>
      <c r="B104" s="9" t="s">
        <v>11</v>
      </c>
      <c r="C104" s="9"/>
      <c r="D104" s="9" t="s">
        <v>2</v>
      </c>
      <c r="E104" s="9" t="s">
        <v>3</v>
      </c>
      <c r="F104" s="9"/>
      <c r="G104" s="9"/>
      <c r="H104" s="9" t="s">
        <v>11</v>
      </c>
      <c r="I104" s="9"/>
      <c r="J104" s="9" t="s">
        <v>2</v>
      </c>
      <c r="K104" s="9" t="s">
        <v>3</v>
      </c>
    </row>
    <row r="105" spans="1:11" s="1" customFormat="1" ht="13.5" thickBot="1" x14ac:dyDescent="0.25">
      <c r="A105" s="10" t="s">
        <v>4</v>
      </c>
      <c r="B105" s="11" t="s">
        <v>5</v>
      </c>
      <c r="C105" s="11" t="s">
        <v>6</v>
      </c>
      <c r="D105" s="11" t="s">
        <v>7</v>
      </c>
      <c r="E105" s="11" t="s">
        <v>8</v>
      </c>
      <c r="F105" s="11"/>
      <c r="G105" s="10" t="s">
        <v>4</v>
      </c>
      <c r="H105" s="11" t="s">
        <v>5</v>
      </c>
      <c r="I105" s="11" t="s">
        <v>6</v>
      </c>
      <c r="J105" s="11" t="s">
        <v>7</v>
      </c>
      <c r="K105" s="11" t="s">
        <v>8</v>
      </c>
    </row>
    <row r="106" spans="1:11" s="1" customFormat="1" ht="13.5" thickTop="1" x14ac:dyDescent="0.2">
      <c r="A106" s="8" t="s">
        <v>9</v>
      </c>
      <c r="B106" s="8">
        <v>42809</v>
      </c>
      <c r="C106" s="8">
        <v>1460015372</v>
      </c>
      <c r="D106" s="8">
        <f>C106/(B106*12)</f>
        <v>2842.1114173810802</v>
      </c>
      <c r="E106" s="8">
        <v>1703</v>
      </c>
      <c r="F106" s="8"/>
      <c r="G106" s="8" t="s">
        <v>9</v>
      </c>
      <c r="H106" s="8">
        <v>34950</v>
      </c>
      <c r="I106" s="8">
        <v>1470442060</v>
      </c>
      <c r="J106" s="8">
        <f>I106/(H106*12)</f>
        <v>3506.0611826418694</v>
      </c>
      <c r="K106" s="8">
        <v>1493</v>
      </c>
    </row>
    <row r="107" spans="1:11" s="1" customFormat="1" x14ac:dyDescent="0.2">
      <c r="A107" s="12">
        <v>2001</v>
      </c>
      <c r="B107" s="8">
        <v>42666</v>
      </c>
      <c r="C107" s="8">
        <v>1485012063</v>
      </c>
      <c r="D107" s="8">
        <f>C107/(B107*12)</f>
        <v>2900.4595052266441</v>
      </c>
      <c r="E107" s="8">
        <v>1770</v>
      </c>
      <c r="F107" s="8"/>
      <c r="G107" s="12">
        <v>2001</v>
      </c>
      <c r="H107" s="8">
        <v>33514</v>
      </c>
      <c r="I107" s="8">
        <v>1355010639</v>
      </c>
      <c r="J107" s="8">
        <f>I107/(H107*12)</f>
        <v>3369.2651802231903</v>
      </c>
      <c r="K107" s="8">
        <v>1551</v>
      </c>
    </row>
    <row r="108" spans="1:11" s="1" customFormat="1" x14ac:dyDescent="0.2">
      <c r="A108" s="12">
        <v>2002</v>
      </c>
      <c r="B108" s="8">
        <v>40813</v>
      </c>
      <c r="C108" s="8">
        <v>1473139655</v>
      </c>
      <c r="D108" s="8">
        <v>3007.9052732381024</v>
      </c>
      <c r="E108" s="8">
        <v>1766</v>
      </c>
      <c r="F108" s="8"/>
      <c r="G108" s="12">
        <v>2002</v>
      </c>
      <c r="H108" s="8">
        <v>31004</v>
      </c>
      <c r="I108" s="8">
        <v>1238670684</v>
      </c>
      <c r="J108" s="8">
        <v>3329.3303122177786</v>
      </c>
      <c r="K108" s="8">
        <v>1566</v>
      </c>
    </row>
    <row r="109" spans="1:11" s="1" customFormat="1" x14ac:dyDescent="0.2">
      <c r="A109" s="12">
        <v>2003</v>
      </c>
      <c r="B109" s="8">
        <v>39915</v>
      </c>
      <c r="C109" s="8">
        <v>1477011766</v>
      </c>
      <c r="D109" s="8">
        <v>3083.6606246607375</v>
      </c>
      <c r="E109" s="8">
        <v>1778</v>
      </c>
      <c r="F109" s="8"/>
      <c r="G109" s="12">
        <v>2003</v>
      </c>
      <c r="H109" s="8">
        <v>30016</v>
      </c>
      <c r="I109" s="8">
        <v>1203897792</v>
      </c>
      <c r="J109" s="8">
        <v>3342</v>
      </c>
      <c r="K109" s="8">
        <v>1520</v>
      </c>
    </row>
    <row r="110" spans="1:11" s="1" customFormat="1" x14ac:dyDescent="0.2">
      <c r="A110" s="15" t="s">
        <v>36</v>
      </c>
      <c r="B110" s="8">
        <v>41035</v>
      </c>
      <c r="C110" s="8">
        <v>1576469203</v>
      </c>
      <c r="D110" s="8">
        <v>3201</v>
      </c>
      <c r="E110" s="8">
        <v>1789</v>
      </c>
      <c r="F110" s="8"/>
      <c r="G110" s="15" t="s">
        <v>36</v>
      </c>
      <c r="H110" s="8">
        <v>30272</v>
      </c>
      <c r="I110" s="8">
        <v>1267320535</v>
      </c>
      <c r="J110" s="8">
        <v>3489</v>
      </c>
      <c r="K110" s="8">
        <v>1563</v>
      </c>
    </row>
    <row r="111" spans="1:11" s="1" customFormat="1" x14ac:dyDescent="0.2">
      <c r="A111" s="15" t="s">
        <v>37</v>
      </c>
      <c r="B111" s="8">
        <v>43383</v>
      </c>
      <c r="C111" s="8">
        <v>1662539601</v>
      </c>
      <c r="D111" s="8">
        <v>3194</v>
      </c>
      <c r="E111" s="8">
        <v>2092</v>
      </c>
      <c r="F111" s="8"/>
      <c r="G111" s="15" t="s">
        <v>37</v>
      </c>
      <c r="H111" s="8">
        <v>32105</v>
      </c>
      <c r="I111" s="8">
        <v>1445488995</v>
      </c>
      <c r="J111" s="8">
        <v>3752</v>
      </c>
      <c r="K111" s="8">
        <v>1696</v>
      </c>
    </row>
    <row r="112" spans="1:11" s="1" customFormat="1" x14ac:dyDescent="0.2">
      <c r="A112" s="15" t="s">
        <v>38</v>
      </c>
      <c r="B112" s="8">
        <v>45258</v>
      </c>
      <c r="C112" s="8">
        <v>1742557502</v>
      </c>
      <c r="D112" s="8">
        <v>3209</v>
      </c>
      <c r="E112" s="8">
        <v>2295</v>
      </c>
      <c r="F112" s="8"/>
      <c r="G112" s="15" t="s">
        <v>38</v>
      </c>
      <c r="H112" s="8">
        <v>32541</v>
      </c>
      <c r="I112" s="8">
        <v>1428528411</v>
      </c>
      <c r="J112" s="8">
        <v>3658</v>
      </c>
      <c r="K112" s="8">
        <v>1808</v>
      </c>
    </row>
    <row r="113" spans="1:11" s="1" customFormat="1" x14ac:dyDescent="0.2">
      <c r="A113" s="15" t="s">
        <v>39</v>
      </c>
      <c r="B113" s="8">
        <v>46426</v>
      </c>
      <c r="C113" s="8">
        <v>1993086563</v>
      </c>
      <c r="D113" s="8">
        <v>3578</v>
      </c>
      <c r="E113" s="8">
        <v>2312</v>
      </c>
      <c r="F113" s="8"/>
      <c r="G113" s="15" t="s">
        <v>39</v>
      </c>
      <c r="H113" s="8">
        <v>32448</v>
      </c>
      <c r="I113" s="8">
        <v>1495228512</v>
      </c>
      <c r="J113" s="8">
        <v>3840</v>
      </c>
      <c r="K113" s="8">
        <v>1696</v>
      </c>
    </row>
    <row r="114" spans="1:11" s="1" customFormat="1" x14ac:dyDescent="0.2">
      <c r="A114" s="15" t="s">
        <v>40</v>
      </c>
      <c r="B114" s="8">
        <v>46874</v>
      </c>
      <c r="C114" s="8">
        <v>1898272703</v>
      </c>
      <c r="D114" s="8">
        <f>C114/(B114*12)</f>
        <v>3374.779022841376</v>
      </c>
      <c r="E114" s="8">
        <v>2430</v>
      </c>
      <c r="F114" s="8"/>
      <c r="G114" s="15" t="s">
        <v>40</v>
      </c>
      <c r="H114" s="8">
        <v>30747</v>
      </c>
      <c r="I114" s="8">
        <v>1437584465</v>
      </c>
      <c r="J114" s="8">
        <f>I114/(H114*12)</f>
        <v>3896.2729832720806</v>
      </c>
      <c r="K114" s="8">
        <v>1664</v>
      </c>
    </row>
    <row r="115" spans="1:11" s="1" customFormat="1" x14ac:dyDescent="0.2">
      <c r="A115" s="15" t="s">
        <v>41</v>
      </c>
      <c r="B115" s="8">
        <v>43926</v>
      </c>
      <c r="C115" s="8">
        <v>1771953980</v>
      </c>
      <c r="D115" s="8">
        <v>3362</v>
      </c>
      <c r="E115" s="8">
        <v>2364</v>
      </c>
      <c r="F115" s="8"/>
      <c r="G115" s="15" t="s">
        <v>41</v>
      </c>
      <c r="H115" s="8">
        <v>29561</v>
      </c>
      <c r="I115" s="8">
        <v>1415624917</v>
      </c>
      <c r="J115" s="8">
        <v>3991</v>
      </c>
      <c r="K115" s="8">
        <v>1671</v>
      </c>
    </row>
    <row r="116" spans="1:11" s="1" customFormat="1" x14ac:dyDescent="0.2">
      <c r="A116" s="15" t="s">
        <v>42</v>
      </c>
      <c r="B116" s="8">
        <v>43078</v>
      </c>
      <c r="C116" s="8">
        <v>1801099451</v>
      </c>
      <c r="D116" s="8">
        <f>(C116/B116)/12</f>
        <v>3484.182666713094</v>
      </c>
      <c r="E116" s="8">
        <v>2206</v>
      </c>
      <c r="F116" s="8"/>
      <c r="G116" s="15" t="s">
        <v>42</v>
      </c>
      <c r="H116" s="8">
        <v>29274</v>
      </c>
      <c r="I116" s="8">
        <v>1498957290</v>
      </c>
      <c r="J116" s="8">
        <f>(I116/H116)/12</f>
        <v>4267.0324349251896</v>
      </c>
      <c r="K116" s="8">
        <v>1645</v>
      </c>
    </row>
    <row r="117" spans="1:11" s="1" customFormat="1" x14ac:dyDescent="0.2">
      <c r="A117" s="15" t="s">
        <v>44</v>
      </c>
      <c r="B117" s="8">
        <v>44646</v>
      </c>
      <c r="C117" s="8">
        <v>1893363126</v>
      </c>
      <c r="D117" s="8">
        <v>3534</v>
      </c>
      <c r="E117" s="8">
        <v>2232</v>
      </c>
      <c r="F117" s="8"/>
      <c r="G117" s="15" t="s">
        <v>44</v>
      </c>
      <c r="H117" s="8">
        <v>29495</v>
      </c>
      <c r="I117" s="8">
        <v>1627876951</v>
      </c>
      <c r="J117" s="8">
        <v>4599</v>
      </c>
      <c r="K117" s="8">
        <v>1666</v>
      </c>
    </row>
    <row r="118" spans="1:11" s="1" customFormat="1" x14ac:dyDescent="0.2">
      <c r="A118" s="15" t="s">
        <v>45</v>
      </c>
      <c r="B118" s="8">
        <v>46322</v>
      </c>
      <c r="C118" s="8">
        <v>1985168329</v>
      </c>
      <c r="D118" s="8">
        <v>3571</v>
      </c>
      <c r="E118" s="8">
        <v>2318</v>
      </c>
      <c r="F118" s="8"/>
      <c r="G118" s="15" t="s">
        <v>45</v>
      </c>
      <c r="H118" s="8">
        <v>31295</v>
      </c>
      <c r="I118" s="8">
        <v>1804761981</v>
      </c>
      <c r="J118" s="8">
        <v>4806</v>
      </c>
      <c r="K118" s="8">
        <v>1729</v>
      </c>
    </row>
    <row r="119" spans="1:11" s="4" customFormat="1" ht="13.5" customHeight="1" x14ac:dyDescent="0.2">
      <c r="A119" s="15" t="s">
        <v>46</v>
      </c>
      <c r="B119" s="8">
        <v>47044</v>
      </c>
      <c r="C119" s="8">
        <v>2080462124</v>
      </c>
      <c r="D119" s="8">
        <v>3685</v>
      </c>
      <c r="E119" s="8">
        <v>2384</v>
      </c>
      <c r="F119" s="8"/>
      <c r="G119" s="15" t="s">
        <v>46</v>
      </c>
      <c r="H119" s="8">
        <v>32427</v>
      </c>
      <c r="I119" s="8">
        <v>1895129890</v>
      </c>
      <c r="J119" s="8">
        <v>4870</v>
      </c>
      <c r="K119" s="8">
        <v>1822</v>
      </c>
    </row>
    <row r="120" spans="1:11" s="17" customFormat="1" ht="13.5" customHeight="1" x14ac:dyDescent="0.2">
      <c r="A120" s="15" t="s">
        <v>48</v>
      </c>
      <c r="B120" s="8">
        <v>48510</v>
      </c>
      <c r="C120" s="8">
        <v>2188966163</v>
      </c>
      <c r="D120" s="8">
        <v>3760</v>
      </c>
      <c r="E120" s="8">
        <v>2442</v>
      </c>
      <c r="F120" s="8"/>
      <c r="G120" s="15" t="s">
        <v>48</v>
      </c>
      <c r="H120" s="8">
        <v>33320</v>
      </c>
      <c r="I120" s="8">
        <v>2061424870</v>
      </c>
      <c r="J120" s="8">
        <v>5156</v>
      </c>
      <c r="K120" s="8">
        <v>1956</v>
      </c>
    </row>
    <row r="121" spans="1:11" s="17" customFormat="1" ht="13.5" customHeight="1" x14ac:dyDescent="0.2">
      <c r="A121" s="18" t="s">
        <v>51</v>
      </c>
      <c r="B121" s="17">
        <v>51214</v>
      </c>
      <c r="C121" s="17">
        <v>2377326703</v>
      </c>
      <c r="D121" s="17">
        <v>3868</v>
      </c>
      <c r="E121" s="17">
        <v>2507</v>
      </c>
      <c r="G121" s="18" t="s">
        <v>51</v>
      </c>
      <c r="H121" s="17">
        <v>34403</v>
      </c>
      <c r="I121" s="17">
        <v>2270134554</v>
      </c>
      <c r="J121" s="17">
        <v>5499</v>
      </c>
      <c r="K121" s="17">
        <v>2078</v>
      </c>
    </row>
    <row r="122" spans="1:11" s="1" customFormat="1" x14ac:dyDescent="0.2">
      <c r="A122" s="15"/>
      <c r="B122" s="8"/>
      <c r="C122" s="8"/>
      <c r="D122" s="8"/>
      <c r="E122" s="8"/>
      <c r="F122" s="8"/>
      <c r="G122" s="15"/>
      <c r="H122" s="8"/>
      <c r="I122" s="8"/>
      <c r="J122" s="8"/>
      <c r="K122" s="8"/>
    </row>
    <row r="123" spans="1:11" s="1" customFormat="1" x14ac:dyDescent="0.2">
      <c r="A123" s="8"/>
      <c r="B123" s="17"/>
      <c r="C123" s="30" t="s">
        <v>23</v>
      </c>
      <c r="D123" s="17"/>
      <c r="E123" s="17"/>
      <c r="F123" s="17"/>
      <c r="G123" s="17"/>
      <c r="H123" s="17"/>
      <c r="I123" s="30" t="s">
        <v>22</v>
      </c>
      <c r="J123" s="17"/>
      <c r="K123" s="8"/>
    </row>
    <row r="124" spans="1:11" s="1" customFormat="1" x14ac:dyDescent="0.2">
      <c r="A124" s="9"/>
      <c r="B124" s="9" t="s">
        <v>0</v>
      </c>
      <c r="C124" s="9"/>
      <c r="D124" s="9" t="s">
        <v>43</v>
      </c>
      <c r="E124" s="9"/>
      <c r="F124" s="9"/>
      <c r="G124" s="9"/>
      <c r="H124" s="9" t="s">
        <v>0</v>
      </c>
      <c r="I124" s="9"/>
      <c r="J124" s="9" t="s">
        <v>43</v>
      </c>
      <c r="K124" s="9"/>
    </row>
    <row r="125" spans="1:11" s="1" customFormat="1" x14ac:dyDescent="0.2">
      <c r="A125" s="9"/>
      <c r="B125" s="9" t="s">
        <v>11</v>
      </c>
      <c r="C125" s="9"/>
      <c r="D125" s="9" t="s">
        <v>2</v>
      </c>
      <c r="E125" s="9" t="s">
        <v>3</v>
      </c>
      <c r="F125" s="9"/>
      <c r="G125" s="9"/>
      <c r="H125" s="9" t="s">
        <v>11</v>
      </c>
      <c r="I125" s="9"/>
      <c r="J125" s="9" t="s">
        <v>2</v>
      </c>
      <c r="K125" s="9" t="s">
        <v>3</v>
      </c>
    </row>
    <row r="126" spans="1:11" s="1" customFormat="1" ht="13.5" thickBot="1" x14ac:dyDescent="0.25">
      <c r="A126" s="10" t="s">
        <v>4</v>
      </c>
      <c r="B126" s="11" t="s">
        <v>5</v>
      </c>
      <c r="C126" s="11" t="s">
        <v>6</v>
      </c>
      <c r="D126" s="11" t="s">
        <v>7</v>
      </c>
      <c r="E126" s="11" t="s">
        <v>8</v>
      </c>
      <c r="F126" s="11"/>
      <c r="G126" s="10" t="s">
        <v>4</v>
      </c>
      <c r="H126" s="11" t="s">
        <v>5</v>
      </c>
      <c r="I126" s="11" t="s">
        <v>6</v>
      </c>
      <c r="J126" s="11" t="s">
        <v>7</v>
      </c>
      <c r="K126" s="11" t="s">
        <v>8</v>
      </c>
    </row>
    <row r="127" spans="1:11" s="1" customFormat="1" ht="13.5" thickTop="1" x14ac:dyDescent="0.2">
      <c r="A127" s="8" t="s">
        <v>9</v>
      </c>
      <c r="B127" s="8">
        <v>45018</v>
      </c>
      <c r="C127" s="8">
        <v>1729316594</v>
      </c>
      <c r="D127" s="8">
        <f>C127/(B127*12)</f>
        <v>3201.1576739674501</v>
      </c>
      <c r="E127" s="8">
        <v>3865</v>
      </c>
      <c r="F127" s="8"/>
      <c r="G127" s="8" t="s">
        <v>9</v>
      </c>
      <c r="H127" s="8">
        <v>13766</v>
      </c>
      <c r="I127" s="8">
        <v>333738792</v>
      </c>
      <c r="J127" s="8">
        <f>I127/(H127*12)</f>
        <v>2020.3084410867355</v>
      </c>
      <c r="K127" s="8">
        <v>2660</v>
      </c>
    </row>
    <row r="128" spans="1:11" s="1" customFormat="1" x14ac:dyDescent="0.2">
      <c r="A128" s="12">
        <v>2001</v>
      </c>
      <c r="B128" s="8">
        <v>48051</v>
      </c>
      <c r="C128" s="8">
        <v>1915572411</v>
      </c>
      <c r="D128" s="8">
        <f>C128/(B128*12)</f>
        <v>3322.1167977773616</v>
      </c>
      <c r="E128" s="8">
        <v>4016</v>
      </c>
      <c r="F128" s="8"/>
      <c r="G128" s="12">
        <v>2001</v>
      </c>
      <c r="H128" s="8">
        <v>14163</v>
      </c>
      <c r="I128" s="8">
        <v>357621531</v>
      </c>
      <c r="J128" s="8">
        <f>I128/(H128*12)</f>
        <v>2104.2006813528205</v>
      </c>
      <c r="K128" s="8">
        <v>2764</v>
      </c>
    </row>
    <row r="129" spans="1:11" s="1" customFormat="1" x14ac:dyDescent="0.2">
      <c r="A129" s="12">
        <v>2002</v>
      </c>
      <c r="B129" s="8">
        <v>48709</v>
      </c>
      <c r="C129" s="8">
        <v>2004405145</v>
      </c>
      <c r="D129" s="8">
        <v>3429.217641161455</v>
      </c>
      <c r="E129" s="8">
        <v>4220</v>
      </c>
      <c r="F129" s="8"/>
      <c r="G129" s="12">
        <v>2002</v>
      </c>
      <c r="H129" s="8">
        <v>14643</v>
      </c>
      <c r="I129" s="8">
        <v>382297157</v>
      </c>
      <c r="J129" s="8">
        <v>2175.6536513464912</v>
      </c>
      <c r="K129" s="8">
        <v>2958</v>
      </c>
    </row>
    <row r="130" spans="1:11" s="1" customFormat="1" x14ac:dyDescent="0.2">
      <c r="A130" s="12">
        <v>2003</v>
      </c>
      <c r="B130" s="8">
        <v>49610</v>
      </c>
      <c r="C130" s="8">
        <v>2144050961</v>
      </c>
      <c r="D130" s="8">
        <v>3601.5100466975746</v>
      </c>
      <c r="E130" s="8">
        <v>4489</v>
      </c>
      <c r="F130" s="8"/>
      <c r="G130" s="12">
        <v>2003</v>
      </c>
      <c r="H130" s="8">
        <v>15064</v>
      </c>
      <c r="I130" s="8">
        <v>396925857</v>
      </c>
      <c r="J130" s="8">
        <v>2195.7750099575146</v>
      </c>
      <c r="K130" s="8">
        <v>3084</v>
      </c>
    </row>
    <row r="131" spans="1:11" s="1" customFormat="1" x14ac:dyDescent="0.2">
      <c r="A131" s="15" t="s">
        <v>36</v>
      </c>
      <c r="B131" s="8">
        <v>49700</v>
      </c>
      <c r="C131" s="8">
        <v>2236622349</v>
      </c>
      <c r="D131" s="8">
        <v>3750</v>
      </c>
      <c r="E131" s="8">
        <v>4785</v>
      </c>
      <c r="F131" s="8"/>
      <c r="G131" s="15" t="s">
        <v>36</v>
      </c>
      <c r="H131" s="8">
        <v>15340</v>
      </c>
      <c r="I131" s="8">
        <v>432943431</v>
      </c>
      <c r="J131" s="8">
        <v>2352</v>
      </c>
      <c r="K131" s="8">
        <v>3608</v>
      </c>
    </row>
    <row r="132" spans="1:11" s="1" customFormat="1" x14ac:dyDescent="0.2">
      <c r="A132" s="15" t="s">
        <v>37</v>
      </c>
      <c r="B132" s="8">
        <v>51148</v>
      </c>
      <c r="C132" s="8">
        <v>2389287810</v>
      </c>
      <c r="D132" s="8">
        <v>3893</v>
      </c>
      <c r="E132" s="8">
        <v>5141</v>
      </c>
      <c r="F132" s="8"/>
      <c r="G132" s="15" t="s">
        <v>37</v>
      </c>
      <c r="H132" s="8">
        <v>16435</v>
      </c>
      <c r="I132" s="8">
        <v>508821955</v>
      </c>
      <c r="J132" s="8">
        <v>2580</v>
      </c>
      <c r="K132" s="8">
        <v>3929</v>
      </c>
    </row>
    <row r="133" spans="1:11" s="1" customFormat="1" x14ac:dyDescent="0.2">
      <c r="A133" s="15" t="s">
        <v>38</v>
      </c>
      <c r="B133" s="8">
        <v>53827</v>
      </c>
      <c r="C133" s="8">
        <v>2609403447</v>
      </c>
      <c r="D133" s="8">
        <v>4040</v>
      </c>
      <c r="E133" s="8">
        <v>5642</v>
      </c>
      <c r="F133" s="8"/>
      <c r="G133" s="15" t="s">
        <v>38</v>
      </c>
      <c r="H133" s="8">
        <v>17642</v>
      </c>
      <c r="I133" s="8">
        <v>589093784</v>
      </c>
      <c r="J133" s="8">
        <v>2783</v>
      </c>
      <c r="K133" s="8">
        <v>4621</v>
      </c>
    </row>
    <row r="134" spans="1:11" s="1" customFormat="1" x14ac:dyDescent="0.2">
      <c r="A134" s="15" t="s">
        <v>39</v>
      </c>
      <c r="B134" s="8">
        <v>56250</v>
      </c>
      <c r="C134" s="8">
        <v>2853452486</v>
      </c>
      <c r="D134" s="8">
        <v>4227</v>
      </c>
      <c r="E134" s="8">
        <v>5723</v>
      </c>
      <c r="F134" s="8"/>
      <c r="G134" s="15" t="s">
        <v>39</v>
      </c>
      <c r="H134" s="8">
        <v>18493</v>
      </c>
      <c r="I134" s="8">
        <v>653492079</v>
      </c>
      <c r="J134" s="8">
        <v>2945</v>
      </c>
      <c r="K134" s="8">
        <v>5009</v>
      </c>
    </row>
    <row r="135" spans="1:11" s="1" customFormat="1" x14ac:dyDescent="0.2">
      <c r="A135" s="15" t="s">
        <v>40</v>
      </c>
      <c r="B135" s="8">
        <v>55962</v>
      </c>
      <c r="C135" s="8">
        <v>2838416695</v>
      </c>
      <c r="D135" s="8">
        <f>C135/(B135*12)</f>
        <v>4226.702487104345</v>
      </c>
      <c r="E135" s="8">
        <v>5728</v>
      </c>
      <c r="F135" s="8"/>
      <c r="G135" s="15" t="s">
        <v>40</v>
      </c>
      <c r="H135" s="8">
        <v>18091</v>
      </c>
      <c r="I135" s="8">
        <v>630557860</v>
      </c>
      <c r="J135" s="8">
        <f>I135/(H135*12)</f>
        <v>2904.5651613140972</v>
      </c>
      <c r="K135" s="8">
        <v>5152</v>
      </c>
    </row>
    <row r="136" spans="1:11" s="1" customFormat="1" x14ac:dyDescent="0.2">
      <c r="A136" s="15" t="s">
        <v>41</v>
      </c>
      <c r="B136" s="8">
        <v>54422</v>
      </c>
      <c r="C136" s="8">
        <v>2809630116</v>
      </c>
      <c r="D136" s="8">
        <v>4302</v>
      </c>
      <c r="E136" s="8">
        <v>5514</v>
      </c>
      <c r="F136" s="8"/>
      <c r="G136" s="15" t="s">
        <v>41</v>
      </c>
      <c r="H136" s="8">
        <v>16656</v>
      </c>
      <c r="I136" s="8">
        <v>577170833</v>
      </c>
      <c r="J136" s="8">
        <v>2888</v>
      </c>
      <c r="K136" s="8">
        <v>4681</v>
      </c>
    </row>
    <row r="137" spans="1:11" s="1" customFormat="1" x14ac:dyDescent="0.2">
      <c r="A137" s="15" t="s">
        <v>42</v>
      </c>
      <c r="B137" s="8">
        <v>51732</v>
      </c>
      <c r="C137" s="8">
        <v>2801129310</v>
      </c>
      <c r="D137" s="8">
        <f>C137/(B137*12)</f>
        <v>4512.2446938065414</v>
      </c>
      <c r="E137" s="8">
        <v>5246</v>
      </c>
      <c r="F137" s="8"/>
      <c r="G137" s="15" t="s">
        <v>42</v>
      </c>
      <c r="H137" s="8">
        <v>16245</v>
      </c>
      <c r="I137" s="8">
        <v>579210235</v>
      </c>
      <c r="J137" s="8">
        <f>I137/(H137*12)</f>
        <v>2971.2231199343387</v>
      </c>
      <c r="K137" s="8">
        <v>4408</v>
      </c>
    </row>
    <row r="138" spans="1:11" s="1" customFormat="1" x14ac:dyDescent="0.2">
      <c r="A138" s="15" t="s">
        <v>44</v>
      </c>
      <c r="B138" s="8">
        <v>51858</v>
      </c>
      <c r="C138" s="8">
        <v>2931691372</v>
      </c>
      <c r="D138" s="8">
        <v>4711</v>
      </c>
      <c r="E138" s="8">
        <v>5136</v>
      </c>
      <c r="F138" s="8"/>
      <c r="G138" s="15" t="s">
        <v>44</v>
      </c>
      <c r="H138" s="8">
        <v>16533</v>
      </c>
      <c r="I138" s="8">
        <v>623141435</v>
      </c>
      <c r="J138" s="8">
        <v>3141</v>
      </c>
      <c r="K138" s="8">
        <v>4263</v>
      </c>
    </row>
    <row r="139" spans="1:11" s="1" customFormat="1" x14ac:dyDescent="0.2">
      <c r="A139" s="15" t="s">
        <v>45</v>
      </c>
      <c r="B139" s="8">
        <v>52775</v>
      </c>
      <c r="C139" s="8">
        <v>3213531744</v>
      </c>
      <c r="D139" s="8">
        <v>5074</v>
      </c>
      <c r="E139" s="8">
        <v>5129</v>
      </c>
      <c r="F139" s="8"/>
      <c r="G139" s="15" t="s">
        <v>45</v>
      </c>
      <c r="H139" s="8">
        <v>16762</v>
      </c>
      <c r="I139" s="8">
        <v>654578153</v>
      </c>
      <c r="J139" s="8">
        <v>3254</v>
      </c>
      <c r="K139" s="8">
        <v>4289</v>
      </c>
    </row>
    <row r="140" spans="1:11" s="4" customFormat="1" x14ac:dyDescent="0.2">
      <c r="A140" s="15" t="s">
        <v>46</v>
      </c>
      <c r="B140" s="8">
        <v>55326</v>
      </c>
      <c r="C140" s="8">
        <v>3403011068</v>
      </c>
      <c r="D140" s="8">
        <v>5126</v>
      </c>
      <c r="E140" s="8">
        <v>5236</v>
      </c>
      <c r="F140" s="8"/>
      <c r="G140" s="15" t="s">
        <v>46</v>
      </c>
      <c r="H140" s="8">
        <v>17544</v>
      </c>
      <c r="I140" s="8">
        <v>695483659</v>
      </c>
      <c r="J140" s="8">
        <v>3304</v>
      </c>
      <c r="K140" s="8">
        <v>4446</v>
      </c>
    </row>
    <row r="141" spans="1:11" s="17" customFormat="1" x14ac:dyDescent="0.2">
      <c r="A141" s="15" t="s">
        <v>48</v>
      </c>
      <c r="B141" s="8">
        <v>56731</v>
      </c>
      <c r="C141" s="8">
        <v>3646932974</v>
      </c>
      <c r="D141" s="8">
        <v>5357</v>
      </c>
      <c r="E141" s="8">
        <v>5358</v>
      </c>
      <c r="F141" s="8"/>
      <c r="G141" s="15" t="s">
        <v>48</v>
      </c>
      <c r="H141" s="8">
        <v>18234</v>
      </c>
      <c r="I141" s="8">
        <v>759558541</v>
      </c>
      <c r="J141" s="8">
        <v>3471</v>
      </c>
      <c r="K141" s="8">
        <v>4737</v>
      </c>
    </row>
    <row r="142" spans="1:11" s="17" customFormat="1" x14ac:dyDescent="0.2">
      <c r="A142" s="18" t="s">
        <v>51</v>
      </c>
      <c r="B142" s="17">
        <v>60382</v>
      </c>
      <c r="C142" s="17">
        <v>4117868370</v>
      </c>
      <c r="D142" s="17">
        <v>5683</v>
      </c>
      <c r="E142" s="17">
        <v>5491</v>
      </c>
      <c r="G142" s="18" t="s">
        <v>51</v>
      </c>
      <c r="H142" s="17">
        <v>18639</v>
      </c>
      <c r="I142" s="17">
        <v>840572397</v>
      </c>
      <c r="J142" s="17">
        <v>3758</v>
      </c>
      <c r="K142" s="17">
        <v>4885</v>
      </c>
    </row>
    <row r="143" spans="1:11" s="1" customFormat="1" ht="12" x14ac:dyDescent="0.2">
      <c r="A143" s="22"/>
      <c r="B143" s="22"/>
    </row>
    <row r="144" spans="1:11" s="1" customFormat="1" x14ac:dyDescent="0.2">
      <c r="A144" s="44" t="s">
        <v>50</v>
      </c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1:11" s="1" customFormat="1" ht="12" x14ac:dyDescent="0.2">
      <c r="H145" s="3"/>
    </row>
    <row r="146" spans="1:11" s="1" customFormat="1" ht="12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 s="1" customFormat="1" ht="15" x14ac:dyDescent="0.2">
      <c r="A147" s="25"/>
      <c r="B147" s="25"/>
      <c r="C147" s="25"/>
      <c r="D147" s="25"/>
      <c r="E147" s="25"/>
      <c r="F147" s="26" t="s">
        <v>47</v>
      </c>
      <c r="G147" s="25"/>
      <c r="H147" s="25"/>
      <c r="I147" s="25"/>
      <c r="J147" s="25"/>
      <c r="K147" s="25"/>
    </row>
    <row r="148" spans="1:11" s="1" customFormat="1" ht="15" x14ac:dyDescent="0.2">
      <c r="A148" s="25"/>
      <c r="B148" s="25"/>
      <c r="C148" s="25"/>
      <c r="D148" s="25"/>
      <c r="E148" s="25"/>
      <c r="F148" s="26" t="s">
        <v>49</v>
      </c>
      <c r="G148" s="25"/>
      <c r="H148" s="25"/>
      <c r="I148" s="25"/>
      <c r="J148" s="25"/>
      <c r="K148" s="25"/>
    </row>
    <row r="149" spans="1:11" s="1" customFormat="1" ht="12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1:11" s="1" customFormat="1" x14ac:dyDescent="0.2">
      <c r="A150" s="34"/>
      <c r="B150" s="34"/>
      <c r="C150" s="29" t="s">
        <v>35</v>
      </c>
      <c r="D150" s="34"/>
      <c r="E150" s="34"/>
      <c r="F150" s="34"/>
      <c r="G150" s="34"/>
      <c r="H150" s="34"/>
      <c r="I150" s="29" t="s">
        <v>34</v>
      </c>
      <c r="J150" s="34"/>
      <c r="K150" s="34"/>
    </row>
    <row r="151" spans="1:11" s="1" customFormat="1" x14ac:dyDescent="0.2">
      <c r="A151" s="9"/>
      <c r="B151" s="9" t="s">
        <v>0</v>
      </c>
      <c r="C151" s="9"/>
      <c r="D151" s="9" t="s">
        <v>43</v>
      </c>
      <c r="E151" s="9"/>
      <c r="F151" s="9"/>
      <c r="G151" s="9"/>
      <c r="H151" s="9" t="s">
        <v>0</v>
      </c>
      <c r="I151" s="9"/>
      <c r="J151" s="9" t="s">
        <v>43</v>
      </c>
      <c r="K151" s="9"/>
    </row>
    <row r="152" spans="1:11" s="1" customFormat="1" x14ac:dyDescent="0.2">
      <c r="A152" s="9"/>
      <c r="B152" s="9" t="s">
        <v>11</v>
      </c>
      <c r="C152" s="9"/>
      <c r="D152" s="9" t="s">
        <v>2</v>
      </c>
      <c r="E152" s="9" t="s">
        <v>3</v>
      </c>
      <c r="F152" s="9"/>
      <c r="G152" s="9"/>
      <c r="H152" s="9" t="s">
        <v>11</v>
      </c>
      <c r="I152" s="9"/>
      <c r="J152" s="9" t="s">
        <v>2</v>
      </c>
      <c r="K152" s="9" t="s">
        <v>3</v>
      </c>
    </row>
    <row r="153" spans="1:11" s="1" customFormat="1" ht="13.5" thickBot="1" x14ac:dyDescent="0.25">
      <c r="A153" s="10" t="s">
        <v>4</v>
      </c>
      <c r="B153" s="11" t="s">
        <v>5</v>
      </c>
      <c r="C153" s="11" t="s">
        <v>6</v>
      </c>
      <c r="D153" s="11" t="s">
        <v>7</v>
      </c>
      <c r="E153" s="11" t="s">
        <v>8</v>
      </c>
      <c r="F153" s="11"/>
      <c r="G153" s="10" t="s">
        <v>4</v>
      </c>
      <c r="H153" s="11" t="s">
        <v>5</v>
      </c>
      <c r="I153" s="11" t="s">
        <v>6</v>
      </c>
      <c r="J153" s="11" t="s">
        <v>7</v>
      </c>
      <c r="K153" s="11" t="s">
        <v>8</v>
      </c>
    </row>
    <row r="154" spans="1:11" s="1" customFormat="1" ht="13.5" thickTop="1" x14ac:dyDescent="0.2">
      <c r="A154" s="8" t="s">
        <v>9</v>
      </c>
      <c r="B154" s="8">
        <v>49001</v>
      </c>
      <c r="C154" s="8">
        <v>2227476040</v>
      </c>
      <c r="D154" s="8">
        <f>C154/(B154*12)</f>
        <v>3788.147248695605</v>
      </c>
      <c r="E154" s="8">
        <v>6526</v>
      </c>
      <c r="F154" s="8"/>
      <c r="G154" s="8" t="s">
        <v>9</v>
      </c>
      <c r="H154" s="8">
        <v>23701</v>
      </c>
      <c r="I154" s="8">
        <v>1054475194</v>
      </c>
      <c r="J154" s="8">
        <f>I154/(H154*12)</f>
        <v>3707.5622477251313</v>
      </c>
      <c r="K154" s="8">
        <v>404</v>
      </c>
    </row>
    <row r="155" spans="1:11" s="1" customFormat="1" x14ac:dyDescent="0.2">
      <c r="A155" s="12">
        <v>2001</v>
      </c>
      <c r="B155" s="8">
        <v>50183</v>
      </c>
      <c r="C155" s="8">
        <v>2334868786</v>
      </c>
      <c r="D155" s="8">
        <f>C155/(B155*12)</f>
        <v>3877.2572152588195</v>
      </c>
      <c r="E155" s="8">
        <v>6782</v>
      </c>
      <c r="F155" s="8"/>
      <c r="G155" s="12">
        <v>2001</v>
      </c>
      <c r="H155" s="8">
        <v>22011</v>
      </c>
      <c r="I155" s="8">
        <v>1031280511</v>
      </c>
      <c r="J155" s="8">
        <v>3905</v>
      </c>
      <c r="K155" s="8">
        <v>420</v>
      </c>
    </row>
    <row r="156" spans="1:11" s="1" customFormat="1" x14ac:dyDescent="0.2">
      <c r="A156" s="12">
        <v>2002</v>
      </c>
      <c r="B156" s="8">
        <v>49119</v>
      </c>
      <c r="C156" s="8">
        <v>2250805646</v>
      </c>
      <c r="D156" s="8">
        <v>3818.6269501957831</v>
      </c>
      <c r="E156" s="8">
        <v>7039</v>
      </c>
      <c r="F156" s="8"/>
      <c r="G156" s="12">
        <v>2002</v>
      </c>
      <c r="H156" s="8">
        <v>21086</v>
      </c>
      <c r="I156" s="8">
        <v>931235435</v>
      </c>
      <c r="J156" s="8">
        <v>3680.3069769831486</v>
      </c>
      <c r="K156" s="8">
        <v>431</v>
      </c>
    </row>
    <row r="157" spans="1:11" s="1" customFormat="1" x14ac:dyDescent="0.2">
      <c r="A157" s="12">
        <v>2003</v>
      </c>
      <c r="B157" s="8">
        <v>50146</v>
      </c>
      <c r="C157" s="8">
        <v>2374943287</v>
      </c>
      <c r="D157" s="8">
        <v>3946.714405602308</v>
      </c>
      <c r="E157" s="8">
        <v>7240</v>
      </c>
      <c r="F157" s="8"/>
      <c r="G157" s="12">
        <v>2003</v>
      </c>
      <c r="H157" s="8">
        <v>20558</v>
      </c>
      <c r="I157" s="8">
        <v>938584252</v>
      </c>
      <c r="J157" s="8">
        <v>3804.618850731264</v>
      </c>
      <c r="K157" s="8">
        <v>420</v>
      </c>
    </row>
    <row r="158" spans="1:11" s="1" customFormat="1" x14ac:dyDescent="0.2">
      <c r="A158" s="15" t="s">
        <v>36</v>
      </c>
      <c r="B158" s="8">
        <v>51216</v>
      </c>
      <c r="C158" s="8">
        <v>2531878224</v>
      </c>
      <c r="D158" s="8">
        <v>4120</v>
      </c>
      <c r="E158" s="8">
        <v>7783</v>
      </c>
      <c r="F158" s="8"/>
      <c r="G158" s="15" t="s">
        <v>36</v>
      </c>
      <c r="H158" s="8">
        <v>20869</v>
      </c>
      <c r="I158" s="8">
        <v>1004610665</v>
      </c>
      <c r="J158" s="8">
        <v>4012</v>
      </c>
      <c r="K158" s="8">
        <v>433</v>
      </c>
    </row>
    <row r="159" spans="1:11" s="1" customFormat="1" x14ac:dyDescent="0.2">
      <c r="A159" s="15" t="s">
        <v>37</v>
      </c>
      <c r="B159" s="8">
        <v>55062</v>
      </c>
      <c r="C159" s="8">
        <v>2790479359</v>
      </c>
      <c r="D159" s="8">
        <v>4223</v>
      </c>
      <c r="E159" s="8">
        <v>8682</v>
      </c>
      <c r="F159" s="8"/>
      <c r="G159" s="15" t="s">
        <v>37</v>
      </c>
      <c r="H159" s="8">
        <v>20947</v>
      </c>
      <c r="I159" s="8">
        <v>1089547740</v>
      </c>
      <c r="J159" s="8">
        <v>4335</v>
      </c>
      <c r="K159" s="8">
        <v>441</v>
      </c>
    </row>
    <row r="160" spans="1:11" s="1" customFormat="1" x14ac:dyDescent="0.2">
      <c r="A160" s="15" t="s">
        <v>38</v>
      </c>
      <c r="B160" s="8">
        <v>60920</v>
      </c>
      <c r="C160" s="8">
        <v>3218191167</v>
      </c>
      <c r="D160" s="8">
        <v>4402</v>
      </c>
      <c r="E160" s="8">
        <v>9620</v>
      </c>
      <c r="F160" s="8"/>
      <c r="G160" s="15" t="s">
        <v>38</v>
      </c>
      <c r="H160" s="8">
        <v>19375</v>
      </c>
      <c r="I160" s="8">
        <v>1134472826</v>
      </c>
      <c r="J160" s="8">
        <v>4879</v>
      </c>
      <c r="K160" s="8">
        <v>456</v>
      </c>
    </row>
    <row r="161" spans="1:11" s="1" customFormat="1" x14ac:dyDescent="0.2">
      <c r="A161" s="15" t="s">
        <v>39</v>
      </c>
      <c r="B161" s="8">
        <v>64872</v>
      </c>
      <c r="C161" s="8">
        <v>3644849972</v>
      </c>
      <c r="D161" s="8">
        <v>4682</v>
      </c>
      <c r="E161" s="8">
        <v>9753</v>
      </c>
      <c r="F161" s="8"/>
      <c r="G161" s="15" t="s">
        <v>39</v>
      </c>
      <c r="H161" s="8">
        <v>20336</v>
      </c>
      <c r="I161" s="8">
        <v>1233913231</v>
      </c>
      <c r="J161" s="8">
        <v>5056</v>
      </c>
      <c r="K161" s="8">
        <v>472</v>
      </c>
    </row>
    <row r="162" spans="1:11" s="1" customFormat="1" x14ac:dyDescent="0.2">
      <c r="A162" s="15" t="s">
        <v>40</v>
      </c>
      <c r="B162" s="8">
        <v>68131</v>
      </c>
      <c r="C162" s="8">
        <v>3985545768</v>
      </c>
      <c r="D162" s="8">
        <f>C162/(B162*12)</f>
        <v>4874.8559980038453</v>
      </c>
      <c r="E162" s="8">
        <v>10337</v>
      </c>
      <c r="F162" s="8"/>
      <c r="G162" s="15" t="s">
        <v>40</v>
      </c>
      <c r="H162" s="8">
        <v>20447</v>
      </c>
      <c r="I162" s="8">
        <v>1277677822</v>
      </c>
      <c r="J162" s="8">
        <f>I162/(H162*12)</f>
        <v>5207.2749955168647</v>
      </c>
      <c r="K162" s="8">
        <v>497</v>
      </c>
    </row>
    <row r="163" spans="1:11" s="1" customFormat="1" x14ac:dyDescent="0.2">
      <c r="A163" s="15" t="s">
        <v>41</v>
      </c>
      <c r="B163" s="8">
        <v>65335</v>
      </c>
      <c r="C163" s="8">
        <v>3863217241</v>
      </c>
      <c r="D163" s="8">
        <v>4927</v>
      </c>
      <c r="E163" s="8">
        <v>10513</v>
      </c>
      <c r="F163" s="8"/>
      <c r="G163" s="15" t="s">
        <v>41</v>
      </c>
      <c r="H163" s="8">
        <v>19513</v>
      </c>
      <c r="I163" s="8">
        <v>1248380316</v>
      </c>
      <c r="J163" s="8">
        <v>5331</v>
      </c>
      <c r="K163" s="8">
        <v>480</v>
      </c>
    </row>
    <row r="164" spans="1:11" s="1" customFormat="1" x14ac:dyDescent="0.2">
      <c r="A164" s="15" t="s">
        <v>42</v>
      </c>
      <c r="B164" s="8">
        <v>65226</v>
      </c>
      <c r="C164" s="8">
        <v>3887959385</v>
      </c>
      <c r="D164" s="8">
        <f>C164/(B164*12)</f>
        <v>4967.292420456055</v>
      </c>
      <c r="E164" s="8">
        <v>10312</v>
      </c>
      <c r="F164" s="8"/>
      <c r="G164" s="15" t="s">
        <v>42</v>
      </c>
      <c r="H164" s="8">
        <v>18627</v>
      </c>
      <c r="I164" s="8">
        <v>1356248077</v>
      </c>
      <c r="J164" s="8">
        <f>I164/(H164*12)</f>
        <v>6067.5725067554267</v>
      </c>
      <c r="K164" s="8">
        <v>494</v>
      </c>
    </row>
    <row r="165" spans="1:11" s="1" customFormat="1" x14ac:dyDescent="0.2">
      <c r="A165" s="15" t="s">
        <v>44</v>
      </c>
      <c r="B165" s="8">
        <v>68064</v>
      </c>
      <c r="C165" s="8">
        <v>4192503916</v>
      </c>
      <c r="D165" s="8">
        <v>5133</v>
      </c>
      <c r="E165" s="8">
        <v>10786</v>
      </c>
      <c r="F165" s="8"/>
      <c r="G165" s="15" t="s">
        <v>44</v>
      </c>
      <c r="H165" s="8">
        <v>18630</v>
      </c>
      <c r="I165" s="8">
        <v>1323149130</v>
      </c>
      <c r="J165" s="8">
        <v>5919</v>
      </c>
      <c r="K165" s="8">
        <v>512</v>
      </c>
    </row>
    <row r="166" spans="1:11" s="1" customFormat="1" x14ac:dyDescent="0.2">
      <c r="A166" s="15" t="s">
        <v>45</v>
      </c>
      <c r="B166" s="8">
        <v>72347</v>
      </c>
      <c r="C166" s="8">
        <v>4518226295</v>
      </c>
      <c r="D166" s="8">
        <v>5204</v>
      </c>
      <c r="E166" s="8">
        <v>11322</v>
      </c>
      <c r="F166" s="8"/>
      <c r="G166" s="15" t="s">
        <v>45</v>
      </c>
      <c r="H166" s="8">
        <v>19118</v>
      </c>
      <c r="I166" s="8">
        <v>1489927458</v>
      </c>
      <c r="J166" s="8">
        <v>6494</v>
      </c>
      <c r="K166" s="8">
        <v>539</v>
      </c>
    </row>
    <row r="167" spans="1:11" s="4" customFormat="1" x14ac:dyDescent="0.2">
      <c r="A167" s="15" t="s">
        <v>46</v>
      </c>
      <c r="B167" s="8">
        <v>78391</v>
      </c>
      <c r="C167" s="8">
        <v>4877332798</v>
      </c>
      <c r="D167" s="8">
        <v>5185</v>
      </c>
      <c r="E167" s="8">
        <v>11799</v>
      </c>
      <c r="F167" s="8"/>
      <c r="G167" s="15" t="s">
        <v>46</v>
      </c>
      <c r="H167" s="8">
        <v>19274</v>
      </c>
      <c r="I167" s="8">
        <v>1489539448</v>
      </c>
      <c r="J167" s="8">
        <v>6440</v>
      </c>
      <c r="K167" s="8">
        <v>615</v>
      </c>
    </row>
    <row r="168" spans="1:11" s="17" customFormat="1" x14ac:dyDescent="0.2">
      <c r="A168" s="15" t="s">
        <v>48</v>
      </c>
      <c r="B168" s="8">
        <v>82985</v>
      </c>
      <c r="C168" s="8">
        <v>5444182103</v>
      </c>
      <c r="D168" s="8">
        <v>5467</v>
      </c>
      <c r="E168" s="8">
        <v>12485</v>
      </c>
      <c r="F168" s="8"/>
      <c r="G168" s="15" t="s">
        <v>48</v>
      </c>
      <c r="H168" s="8">
        <v>20007</v>
      </c>
      <c r="I168" s="8">
        <v>1542624455</v>
      </c>
      <c r="J168" s="8">
        <v>6425</v>
      </c>
      <c r="K168" s="8">
        <v>672</v>
      </c>
    </row>
    <row r="169" spans="1:11" s="17" customFormat="1" x14ac:dyDescent="0.2">
      <c r="A169" s="18" t="s">
        <v>51</v>
      </c>
      <c r="B169" s="17">
        <v>88016</v>
      </c>
      <c r="C169" s="17">
        <v>5873957473</v>
      </c>
      <c r="D169" s="17">
        <v>5561</v>
      </c>
      <c r="E169" s="17">
        <v>13338</v>
      </c>
      <c r="G169" s="18" t="s">
        <v>51</v>
      </c>
      <c r="H169" s="17">
        <v>20203</v>
      </c>
      <c r="I169" s="17">
        <v>1586590128</v>
      </c>
      <c r="J169" s="17">
        <v>6544</v>
      </c>
      <c r="K169" s="17">
        <v>715</v>
      </c>
    </row>
    <row r="170" spans="1:11" s="1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s="1" customFormat="1" x14ac:dyDescent="0.2">
      <c r="A171" s="17"/>
      <c r="B171" s="17"/>
      <c r="C171" s="30" t="s">
        <v>24</v>
      </c>
      <c r="D171" s="17"/>
      <c r="E171" s="17"/>
      <c r="F171" s="17"/>
      <c r="G171" s="17"/>
      <c r="H171" s="17"/>
      <c r="I171" s="31" t="s">
        <v>25</v>
      </c>
      <c r="J171" s="17"/>
      <c r="K171" s="17"/>
    </row>
    <row r="172" spans="1:11" s="1" customFormat="1" x14ac:dyDescent="0.2">
      <c r="A172" s="20"/>
      <c r="B172" s="20" t="s">
        <v>0</v>
      </c>
      <c r="C172" s="20"/>
      <c r="D172" s="20" t="s">
        <v>1</v>
      </c>
      <c r="E172" s="20"/>
      <c r="F172" s="20"/>
      <c r="G172" s="20"/>
      <c r="H172" s="20" t="s">
        <v>0</v>
      </c>
      <c r="I172" s="20"/>
      <c r="J172" s="20" t="s">
        <v>1</v>
      </c>
      <c r="K172" s="20"/>
    </row>
    <row r="173" spans="1:11" s="1" customFormat="1" x14ac:dyDescent="0.2">
      <c r="A173" s="20"/>
      <c r="B173" s="20" t="s">
        <v>11</v>
      </c>
      <c r="C173" s="20"/>
      <c r="D173" s="20" t="s">
        <v>2</v>
      </c>
      <c r="E173" s="20" t="s">
        <v>3</v>
      </c>
      <c r="F173" s="20"/>
      <c r="G173" s="20"/>
      <c r="H173" s="20" t="s">
        <v>11</v>
      </c>
      <c r="I173" s="20"/>
      <c r="J173" s="20" t="s">
        <v>2</v>
      </c>
      <c r="K173" s="20" t="s">
        <v>3</v>
      </c>
    </row>
    <row r="174" spans="1:11" s="1" customFormat="1" ht="13.5" thickBot="1" x14ac:dyDescent="0.25">
      <c r="A174" s="10" t="s">
        <v>4</v>
      </c>
      <c r="B174" s="21" t="s">
        <v>5</v>
      </c>
      <c r="C174" s="21" t="s">
        <v>6</v>
      </c>
      <c r="D174" s="21" t="s">
        <v>7</v>
      </c>
      <c r="E174" s="21" t="s">
        <v>8</v>
      </c>
      <c r="F174" s="21"/>
      <c r="G174" s="21" t="s">
        <v>4</v>
      </c>
      <c r="H174" s="21" t="s">
        <v>5</v>
      </c>
      <c r="I174" s="21" t="s">
        <v>6</v>
      </c>
      <c r="J174" s="21" t="s">
        <v>7</v>
      </c>
      <c r="K174" s="21" t="s">
        <v>8</v>
      </c>
    </row>
    <row r="175" spans="1:11" s="1" customFormat="1" ht="13.5" thickTop="1" x14ac:dyDescent="0.2">
      <c r="A175" s="8" t="s">
        <v>9</v>
      </c>
      <c r="B175" s="8">
        <v>66596</v>
      </c>
      <c r="C175" s="8">
        <v>1264690310</v>
      </c>
      <c r="D175" s="8">
        <f>C175/(B175*12)</f>
        <v>1582.5403803031213</v>
      </c>
      <c r="E175" s="8">
        <v>3328</v>
      </c>
      <c r="F175" s="8"/>
      <c r="G175" s="8" t="s">
        <v>9</v>
      </c>
      <c r="H175" s="8">
        <v>23182</v>
      </c>
      <c r="I175" s="8">
        <v>474788791</v>
      </c>
      <c r="J175" s="8">
        <f>I175/(H175*12)</f>
        <v>1706.7437056049234</v>
      </c>
      <c r="K175" s="8">
        <v>594</v>
      </c>
    </row>
    <row r="176" spans="1:11" s="1" customFormat="1" x14ac:dyDescent="0.2">
      <c r="A176" s="12">
        <v>2001</v>
      </c>
      <c r="B176" s="8">
        <v>64452</v>
      </c>
      <c r="C176" s="8">
        <v>1283657680</v>
      </c>
      <c r="D176" s="8">
        <f>C176/(B176*12)</f>
        <v>1659.7075860071577</v>
      </c>
      <c r="E176" s="8">
        <v>3458</v>
      </c>
      <c r="F176" s="8"/>
      <c r="G176" s="12">
        <v>2001</v>
      </c>
      <c r="H176" s="8">
        <v>26574</v>
      </c>
      <c r="I176" s="8">
        <v>576914601</v>
      </c>
      <c r="J176" s="8">
        <f>I176/(H176*12)</f>
        <v>1809.1449066756979</v>
      </c>
      <c r="K176" s="8">
        <v>618</v>
      </c>
    </row>
    <row r="177" spans="1:11" s="1" customFormat="1" x14ac:dyDescent="0.2">
      <c r="A177" s="12">
        <v>2002</v>
      </c>
      <c r="B177" s="8">
        <v>61707</v>
      </c>
      <c r="C177" s="8">
        <v>1271772390</v>
      </c>
      <c r="D177" s="8">
        <v>1717.4880078435187</v>
      </c>
      <c r="E177" s="8">
        <v>3651</v>
      </c>
      <c r="F177" s="8"/>
      <c r="G177" s="12">
        <v>2002</v>
      </c>
      <c r="H177" s="8">
        <v>25374</v>
      </c>
      <c r="I177" s="8">
        <v>561119699</v>
      </c>
      <c r="J177" s="8">
        <v>1842.8302560363627</v>
      </c>
      <c r="K177" s="8">
        <v>650</v>
      </c>
    </row>
    <row r="178" spans="1:11" s="1" customFormat="1" x14ac:dyDescent="0.2">
      <c r="A178" s="12">
        <v>2003</v>
      </c>
      <c r="B178" s="8">
        <v>61206</v>
      </c>
      <c r="C178" s="8">
        <v>1259901363</v>
      </c>
      <c r="D178" s="8">
        <v>1715.3837899879097</v>
      </c>
      <c r="E178" s="8">
        <v>3941</v>
      </c>
      <c r="F178" s="8"/>
      <c r="G178" s="12">
        <v>2003</v>
      </c>
      <c r="H178" s="8">
        <v>26051</v>
      </c>
      <c r="I178" s="8">
        <v>582045342</v>
      </c>
      <c r="J178" s="8">
        <v>1861.8777973974129</v>
      </c>
      <c r="K178" s="8">
        <v>718</v>
      </c>
    </row>
    <row r="179" spans="1:11" s="1" customFormat="1" x14ac:dyDescent="0.2">
      <c r="A179" s="15" t="s">
        <v>36</v>
      </c>
      <c r="B179" s="8">
        <v>66135</v>
      </c>
      <c r="C179" s="8">
        <v>1441733784</v>
      </c>
      <c r="D179" s="8">
        <v>1817</v>
      </c>
      <c r="E179" s="8">
        <v>4258</v>
      </c>
      <c r="F179" s="8"/>
      <c r="G179" s="15" t="s">
        <v>36</v>
      </c>
      <c r="H179" s="8">
        <v>27245</v>
      </c>
      <c r="I179" s="8">
        <v>632274839</v>
      </c>
      <c r="J179" s="8">
        <v>1934</v>
      </c>
      <c r="K179" s="8">
        <v>821</v>
      </c>
    </row>
    <row r="180" spans="1:11" s="1" customFormat="1" x14ac:dyDescent="0.2">
      <c r="A180" s="15" t="s">
        <v>37</v>
      </c>
      <c r="B180" s="8">
        <v>70695</v>
      </c>
      <c r="C180" s="8">
        <v>1589883841</v>
      </c>
      <c r="D180" s="8">
        <v>1874</v>
      </c>
      <c r="E180" s="8">
        <v>4619</v>
      </c>
      <c r="F180" s="8"/>
      <c r="G180" s="15" t="s">
        <v>37</v>
      </c>
      <c r="H180" s="8">
        <v>28640</v>
      </c>
      <c r="I180" s="8">
        <v>695682365</v>
      </c>
      <c r="J180" s="8">
        <v>2024</v>
      </c>
      <c r="K180" s="8">
        <v>897</v>
      </c>
    </row>
    <row r="181" spans="1:11" s="1" customFormat="1" x14ac:dyDescent="0.2">
      <c r="A181" s="15" t="s">
        <v>38</v>
      </c>
      <c r="B181" s="8">
        <v>74539</v>
      </c>
      <c r="C181" s="8">
        <v>1800341942</v>
      </c>
      <c r="D181" s="8">
        <v>2013</v>
      </c>
      <c r="E181" s="8">
        <v>4964</v>
      </c>
      <c r="F181" s="8"/>
      <c r="G181" s="15" t="s">
        <v>38</v>
      </c>
      <c r="H181" s="8">
        <v>30229</v>
      </c>
      <c r="I181" s="8">
        <v>767459469</v>
      </c>
      <c r="J181" s="8">
        <v>2116</v>
      </c>
      <c r="K181" s="8">
        <v>970</v>
      </c>
    </row>
    <row r="182" spans="1:11" s="1" customFormat="1" x14ac:dyDescent="0.2">
      <c r="A182" s="15" t="s">
        <v>39</v>
      </c>
      <c r="B182" s="8">
        <v>75818</v>
      </c>
      <c r="C182" s="8">
        <v>1900774372</v>
      </c>
      <c r="D182" s="8">
        <v>2089</v>
      </c>
      <c r="E182" s="8">
        <v>4786</v>
      </c>
      <c r="F182" s="8"/>
      <c r="G182" s="15" t="s">
        <v>39</v>
      </c>
      <c r="H182" s="8">
        <v>31299</v>
      </c>
      <c r="I182" s="8">
        <v>814904879</v>
      </c>
      <c r="J182" s="8">
        <v>2170</v>
      </c>
      <c r="K182" s="8">
        <v>979</v>
      </c>
    </row>
    <row r="183" spans="1:11" s="1" customFormat="1" x14ac:dyDescent="0.2">
      <c r="A183" s="15" t="s">
        <v>40</v>
      </c>
      <c r="B183" s="8">
        <v>73612</v>
      </c>
      <c r="C183" s="8">
        <v>1962686469</v>
      </c>
      <c r="D183" s="8">
        <f>C183/(B183*12)</f>
        <v>2221.8823799108841</v>
      </c>
      <c r="E183" s="8">
        <v>4954</v>
      </c>
      <c r="F183" s="8"/>
      <c r="G183" s="15" t="s">
        <v>40</v>
      </c>
      <c r="H183" s="8">
        <v>32196</v>
      </c>
      <c r="I183" s="8">
        <v>850347411</v>
      </c>
      <c r="J183" s="8">
        <f>I183/(H183*12)</f>
        <v>2200.9654693129582</v>
      </c>
      <c r="K183" s="8">
        <v>1020</v>
      </c>
    </row>
    <row r="184" spans="1:11" s="1" customFormat="1" x14ac:dyDescent="0.2">
      <c r="A184" s="15" t="s">
        <v>41</v>
      </c>
      <c r="B184" s="8">
        <v>64671</v>
      </c>
      <c r="C184" s="8">
        <v>1768389017</v>
      </c>
      <c r="D184" s="8">
        <v>2279</v>
      </c>
      <c r="E184" s="8">
        <v>4949</v>
      </c>
      <c r="F184" s="8"/>
      <c r="G184" s="15" t="s">
        <v>41</v>
      </c>
      <c r="H184" s="8">
        <v>33320</v>
      </c>
      <c r="I184" s="8">
        <v>903378711</v>
      </c>
      <c r="J184" s="8">
        <v>2259</v>
      </c>
      <c r="K184" s="8">
        <v>1072</v>
      </c>
    </row>
    <row r="185" spans="1:11" s="1" customFormat="1" x14ac:dyDescent="0.2">
      <c r="A185" s="15" t="s">
        <v>42</v>
      </c>
      <c r="B185" s="8">
        <v>68484</v>
      </c>
      <c r="C185" s="8">
        <v>1891773037</v>
      </c>
      <c r="D185" s="8">
        <f>C185/(B185*12)</f>
        <v>2301.9647375055974</v>
      </c>
      <c r="E185" s="8">
        <v>4918</v>
      </c>
      <c r="F185" s="8"/>
      <c r="G185" s="15" t="s">
        <v>42</v>
      </c>
      <c r="H185" s="8">
        <v>34766</v>
      </c>
      <c r="I185" s="8">
        <v>967914666</v>
      </c>
      <c r="J185" s="8">
        <f>I185/(H185*12)</f>
        <v>2320.0700540758212</v>
      </c>
      <c r="K185" s="8">
        <v>1136</v>
      </c>
    </row>
    <row r="186" spans="1:11" s="1" customFormat="1" x14ac:dyDescent="0.2">
      <c r="A186" s="15" t="s">
        <v>44</v>
      </c>
      <c r="B186" s="8">
        <v>72726</v>
      </c>
      <c r="C186" s="8">
        <v>2068914185</v>
      </c>
      <c r="D186" s="8">
        <v>2371</v>
      </c>
      <c r="E186" s="8">
        <v>4842</v>
      </c>
      <c r="F186" s="8"/>
      <c r="G186" s="15" t="s">
        <v>44</v>
      </c>
      <c r="H186" s="8">
        <v>36184</v>
      </c>
      <c r="I186" s="8">
        <v>1023226814</v>
      </c>
      <c r="J186" s="8">
        <v>2357</v>
      </c>
      <c r="K186" s="8">
        <v>1170</v>
      </c>
    </row>
    <row r="187" spans="1:11" s="1" customFormat="1" x14ac:dyDescent="0.2">
      <c r="A187" s="15" t="s">
        <v>45</v>
      </c>
      <c r="B187" s="8">
        <v>75803</v>
      </c>
      <c r="C187" s="8">
        <v>2218321118</v>
      </c>
      <c r="D187" s="8">
        <v>2439</v>
      </c>
      <c r="E187" s="8">
        <v>4959</v>
      </c>
      <c r="F187" s="8"/>
      <c r="G187" s="15" t="s">
        <v>45</v>
      </c>
      <c r="H187" s="8">
        <v>37762</v>
      </c>
      <c r="I187" s="8">
        <v>1068769772</v>
      </c>
      <c r="J187" s="8">
        <v>2359</v>
      </c>
      <c r="K187" s="8">
        <v>1198</v>
      </c>
    </row>
    <row r="188" spans="1:11" s="4" customFormat="1" x14ac:dyDescent="0.2">
      <c r="A188" s="15" t="s">
        <v>46</v>
      </c>
      <c r="B188" s="8">
        <v>79798</v>
      </c>
      <c r="C188" s="8">
        <v>2411402939</v>
      </c>
      <c r="D188" s="8">
        <v>2518</v>
      </c>
      <c r="E188" s="8">
        <v>5153</v>
      </c>
      <c r="F188" s="8"/>
      <c r="G188" s="15" t="s">
        <v>46</v>
      </c>
      <c r="H188" s="8">
        <v>38980</v>
      </c>
      <c r="I188" s="8">
        <v>1134941205</v>
      </c>
      <c r="J188" s="8">
        <v>2426</v>
      </c>
      <c r="K188" s="8">
        <v>1271</v>
      </c>
    </row>
    <row r="189" spans="1:11" s="17" customFormat="1" x14ac:dyDescent="0.2">
      <c r="A189" s="15" t="s">
        <v>48</v>
      </c>
      <c r="B189" s="8">
        <v>82129</v>
      </c>
      <c r="C189" s="8">
        <v>2547949872</v>
      </c>
      <c r="D189" s="8">
        <v>2585</v>
      </c>
      <c r="E189" s="8">
        <v>5237</v>
      </c>
      <c r="F189" s="8"/>
      <c r="G189" s="15" t="s">
        <v>48</v>
      </c>
      <c r="H189" s="8">
        <v>40042</v>
      </c>
      <c r="I189" s="8">
        <v>1200664959</v>
      </c>
      <c r="J189" s="8">
        <v>2499</v>
      </c>
      <c r="K189" s="8">
        <v>1322</v>
      </c>
    </row>
    <row r="190" spans="1:11" s="17" customFormat="1" x14ac:dyDescent="0.2">
      <c r="A190" s="18" t="s">
        <v>51</v>
      </c>
      <c r="B190" s="17">
        <v>85917</v>
      </c>
      <c r="C190" s="17">
        <v>2736268096</v>
      </c>
      <c r="D190" s="17">
        <v>2654</v>
      </c>
      <c r="E190" s="17">
        <v>5327</v>
      </c>
      <c r="G190" s="18" t="s">
        <v>51</v>
      </c>
      <c r="H190" s="17">
        <v>42117</v>
      </c>
      <c r="I190" s="17">
        <v>1294720739</v>
      </c>
      <c r="J190" s="17">
        <v>2562</v>
      </c>
      <c r="K190" s="17">
        <v>1387</v>
      </c>
    </row>
    <row r="191" spans="1:11" s="1" customFormat="1" ht="12" x14ac:dyDescent="0.2">
      <c r="A191" s="22"/>
      <c r="B191" s="22"/>
    </row>
    <row r="192" spans="1:11" s="1" customFormat="1" x14ac:dyDescent="0.2">
      <c r="A192" s="44" t="s">
        <v>50</v>
      </c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1:11" s="1" customFormat="1" ht="6" customHeight="1" x14ac:dyDescent="0.2">
      <c r="C193" s="3" t="s">
        <v>10</v>
      </c>
    </row>
    <row r="194" spans="1:11" s="1" customFormat="1" ht="12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 s="1" customFormat="1" ht="15" x14ac:dyDescent="0.2">
      <c r="A195" s="25"/>
      <c r="B195" s="25"/>
      <c r="C195" s="25"/>
      <c r="D195" s="25"/>
      <c r="E195" s="25"/>
      <c r="F195" s="26" t="s">
        <v>47</v>
      </c>
      <c r="G195" s="25"/>
      <c r="H195" s="25"/>
      <c r="I195" s="25"/>
      <c r="J195" s="25"/>
      <c r="K195" s="25"/>
    </row>
    <row r="196" spans="1:11" s="1" customFormat="1" ht="15" x14ac:dyDescent="0.2">
      <c r="A196" s="25"/>
      <c r="B196" s="25"/>
      <c r="C196" s="25"/>
      <c r="D196" s="25"/>
      <c r="E196" s="25"/>
      <c r="F196" s="26" t="s">
        <v>49</v>
      </c>
      <c r="G196" s="25"/>
      <c r="H196" s="25"/>
      <c r="I196" s="25"/>
      <c r="J196" s="25"/>
      <c r="K196" s="25"/>
    </row>
    <row r="197" spans="1:11" s="1" customFormat="1" ht="12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1:11" s="1" customFormat="1" x14ac:dyDescent="0.2">
      <c r="A198" s="35"/>
      <c r="B198" s="36"/>
      <c r="C198" s="37" t="s">
        <v>26</v>
      </c>
      <c r="D198" s="36"/>
      <c r="E198" s="36"/>
      <c r="F198" s="36"/>
      <c r="G198" s="36"/>
      <c r="H198" s="38"/>
      <c r="I198" s="37" t="s">
        <v>27</v>
      </c>
      <c r="J198" s="36"/>
      <c r="K198" s="36"/>
    </row>
    <row r="199" spans="1:11" s="1" customFormat="1" x14ac:dyDescent="0.2">
      <c r="A199" s="9"/>
      <c r="B199" s="9" t="s">
        <v>0</v>
      </c>
      <c r="C199" s="9"/>
      <c r="D199" s="9" t="s">
        <v>43</v>
      </c>
      <c r="E199" s="9"/>
      <c r="F199" s="9"/>
      <c r="G199" s="9"/>
      <c r="H199" s="9" t="s">
        <v>0</v>
      </c>
      <c r="I199" s="9"/>
      <c r="J199" s="9" t="s">
        <v>43</v>
      </c>
      <c r="K199" s="9"/>
    </row>
    <row r="200" spans="1:11" s="1" customFormat="1" x14ac:dyDescent="0.2">
      <c r="A200" s="9"/>
      <c r="B200" s="9" t="s">
        <v>11</v>
      </c>
      <c r="C200" s="9"/>
      <c r="D200" s="9" t="s">
        <v>2</v>
      </c>
      <c r="E200" s="9" t="s">
        <v>3</v>
      </c>
      <c r="F200" s="9"/>
      <c r="G200" s="9"/>
      <c r="H200" s="9" t="s">
        <v>11</v>
      </c>
      <c r="I200" s="9"/>
      <c r="J200" s="9" t="s">
        <v>2</v>
      </c>
      <c r="K200" s="9" t="s">
        <v>3</v>
      </c>
    </row>
    <row r="201" spans="1:11" s="1" customFormat="1" ht="13.5" thickBot="1" x14ac:dyDescent="0.25">
      <c r="A201" s="10" t="s">
        <v>4</v>
      </c>
      <c r="B201" s="11" t="s">
        <v>5</v>
      </c>
      <c r="C201" s="11" t="s">
        <v>6</v>
      </c>
      <c r="D201" s="11" t="s">
        <v>7</v>
      </c>
      <c r="E201" s="11" t="s">
        <v>8</v>
      </c>
      <c r="F201" s="11"/>
      <c r="G201" s="10" t="s">
        <v>4</v>
      </c>
      <c r="H201" s="11" t="s">
        <v>5</v>
      </c>
      <c r="I201" s="11" t="s">
        <v>6</v>
      </c>
      <c r="J201" s="11" t="s">
        <v>7</v>
      </c>
      <c r="K201" s="11" t="s">
        <v>8</v>
      </c>
    </row>
    <row r="202" spans="1:11" s="1" customFormat="1" ht="13.5" thickTop="1" x14ac:dyDescent="0.2">
      <c r="A202" s="8" t="s">
        <v>9</v>
      </c>
      <c r="B202" s="8">
        <v>78628</v>
      </c>
      <c r="C202" s="8">
        <v>2225434604</v>
      </c>
      <c r="D202" s="8">
        <f>C202/(B202*12)</f>
        <v>2358.6112284004003</v>
      </c>
      <c r="E202" s="8">
        <v>4636</v>
      </c>
      <c r="F202" s="8"/>
      <c r="G202" s="8" t="s">
        <v>9</v>
      </c>
      <c r="H202" s="8">
        <v>15995</v>
      </c>
      <c r="I202" s="8">
        <v>229303763</v>
      </c>
      <c r="J202" s="8">
        <f>I202/(H202*12)</f>
        <v>1194.663764718141</v>
      </c>
      <c r="K202" s="8">
        <v>657</v>
      </c>
    </row>
    <row r="203" spans="1:11" s="1" customFormat="1" x14ac:dyDescent="0.2">
      <c r="A203" s="12">
        <v>2001</v>
      </c>
      <c r="B203" s="8">
        <v>82946</v>
      </c>
      <c r="C203" s="8">
        <v>2383604781</v>
      </c>
      <c r="D203" s="8">
        <f>C203/(B203*12)</f>
        <v>2394.7355116581871</v>
      </c>
      <c r="E203" s="8">
        <v>4818</v>
      </c>
      <c r="F203" s="8"/>
      <c r="G203" s="12">
        <v>2001</v>
      </c>
      <c r="H203" s="8">
        <v>16155</v>
      </c>
      <c r="I203" s="8">
        <v>289519012</v>
      </c>
      <c r="J203" s="8">
        <v>1494</v>
      </c>
      <c r="K203" s="8">
        <v>683</v>
      </c>
    </row>
    <row r="204" spans="1:11" s="1" customFormat="1" x14ac:dyDescent="0.2">
      <c r="A204" s="12">
        <v>2002</v>
      </c>
      <c r="B204" s="8">
        <v>88322</v>
      </c>
      <c r="C204" s="8">
        <v>2569007846</v>
      </c>
      <c r="D204" s="8">
        <v>2423.9032989138227</v>
      </c>
      <c r="E204" s="8">
        <v>5001</v>
      </c>
      <c r="F204" s="8"/>
      <c r="G204" s="12">
        <v>2002</v>
      </c>
      <c r="H204" s="8">
        <v>16939</v>
      </c>
      <c r="I204" s="8">
        <v>387029783</v>
      </c>
      <c r="J204" s="8">
        <v>1904.0369512171126</v>
      </c>
      <c r="K204" s="8">
        <v>710</v>
      </c>
    </row>
    <row r="205" spans="1:11" s="1" customFormat="1" x14ac:dyDescent="0.2">
      <c r="A205" s="12">
        <v>2003</v>
      </c>
      <c r="B205" s="8">
        <v>92328</v>
      </c>
      <c r="C205" s="8">
        <v>2759724576</v>
      </c>
      <c r="D205" s="8">
        <v>2490.8700285937093</v>
      </c>
      <c r="E205" s="8">
        <v>5248</v>
      </c>
      <c r="F205" s="8"/>
      <c r="G205" s="12">
        <v>2003</v>
      </c>
      <c r="H205" s="8">
        <v>15628</v>
      </c>
      <c r="I205" s="8">
        <v>284260714</v>
      </c>
      <c r="J205" s="8">
        <v>1515.7661142393993</v>
      </c>
      <c r="K205" s="8">
        <v>741</v>
      </c>
    </row>
    <row r="206" spans="1:11" s="1" customFormat="1" x14ac:dyDescent="0.2">
      <c r="A206" s="15" t="s">
        <v>36</v>
      </c>
      <c r="B206" s="8">
        <v>96037</v>
      </c>
      <c r="C206" s="8">
        <v>2972121665</v>
      </c>
      <c r="D206" s="8">
        <v>2579</v>
      </c>
      <c r="E206" s="8">
        <v>5478</v>
      </c>
      <c r="F206" s="8"/>
      <c r="G206" s="15" t="s">
        <v>36</v>
      </c>
      <c r="H206" s="8">
        <v>15851</v>
      </c>
      <c r="I206" s="8">
        <v>292184776</v>
      </c>
      <c r="J206" s="8">
        <v>1536</v>
      </c>
      <c r="K206" s="8">
        <v>803</v>
      </c>
    </row>
    <row r="207" spans="1:11" s="1" customFormat="1" x14ac:dyDescent="0.2">
      <c r="A207" s="15" t="s">
        <v>37</v>
      </c>
      <c r="B207" s="8">
        <v>99965</v>
      </c>
      <c r="C207" s="8">
        <v>3209443521</v>
      </c>
      <c r="D207" s="8">
        <v>2675</v>
      </c>
      <c r="E207" s="8">
        <v>5841</v>
      </c>
      <c r="F207" s="8"/>
      <c r="G207" s="15" t="s">
        <v>37</v>
      </c>
      <c r="H207" s="8">
        <v>16421</v>
      </c>
      <c r="I207" s="8">
        <v>309869562</v>
      </c>
      <c r="J207" s="8">
        <v>1573</v>
      </c>
      <c r="K207" s="8">
        <v>857</v>
      </c>
    </row>
    <row r="208" spans="1:11" s="1" customFormat="1" x14ac:dyDescent="0.2">
      <c r="A208" s="15" t="s">
        <v>38</v>
      </c>
      <c r="B208" s="8">
        <v>104181</v>
      </c>
      <c r="C208" s="8">
        <v>3539516183</v>
      </c>
      <c r="D208" s="8">
        <v>2831</v>
      </c>
      <c r="E208" s="8">
        <v>6168</v>
      </c>
      <c r="F208" s="8"/>
      <c r="G208" s="15" t="s">
        <v>38</v>
      </c>
      <c r="H208" s="8">
        <v>17332</v>
      </c>
      <c r="I208" s="8">
        <v>351794372</v>
      </c>
      <c r="J208" s="8">
        <v>1691</v>
      </c>
      <c r="K208" s="8">
        <v>928</v>
      </c>
    </row>
    <row r="209" spans="1:11" s="1" customFormat="1" x14ac:dyDescent="0.2">
      <c r="A209" s="15" t="s">
        <v>39</v>
      </c>
      <c r="B209" s="8">
        <v>108695</v>
      </c>
      <c r="C209" s="8">
        <v>3789376917</v>
      </c>
      <c r="D209" s="8">
        <v>2905</v>
      </c>
      <c r="E209" s="8">
        <v>6251</v>
      </c>
      <c r="F209" s="8"/>
      <c r="G209" s="15" t="s">
        <v>39</v>
      </c>
      <c r="H209" s="8">
        <v>18048</v>
      </c>
      <c r="I209" s="8">
        <v>386747237</v>
      </c>
      <c r="J209" s="8">
        <v>1786</v>
      </c>
      <c r="K209" s="8">
        <v>916</v>
      </c>
    </row>
    <row r="210" spans="1:11" s="1" customFormat="1" x14ac:dyDescent="0.2">
      <c r="A210" s="15" t="s">
        <v>40</v>
      </c>
      <c r="B210" s="8">
        <v>114423</v>
      </c>
      <c r="C210" s="8">
        <v>4094032910</v>
      </c>
      <c r="D210" s="8">
        <f>C210/(B210*12)</f>
        <v>2981.6506223981773</v>
      </c>
      <c r="E210" s="8">
        <v>6400</v>
      </c>
      <c r="F210" s="8"/>
      <c r="G210" s="15" t="s">
        <v>40</v>
      </c>
      <c r="H210" s="8">
        <v>17646</v>
      </c>
      <c r="I210" s="8">
        <v>385014287</v>
      </c>
      <c r="J210" s="8">
        <f>I210/(H210*12)</f>
        <v>1818.2321158713967</v>
      </c>
      <c r="K210" s="8">
        <v>914</v>
      </c>
    </row>
    <row r="211" spans="1:11" s="1" customFormat="1" x14ac:dyDescent="0.2">
      <c r="A211" s="15" t="s">
        <v>41</v>
      </c>
      <c r="B211" s="8">
        <v>117558</v>
      </c>
      <c r="C211" s="8">
        <v>4377325959</v>
      </c>
      <c r="D211" s="8">
        <v>3103</v>
      </c>
      <c r="E211" s="8">
        <v>6549</v>
      </c>
      <c r="F211" s="8"/>
      <c r="G211" s="15" t="s">
        <v>41</v>
      </c>
      <c r="H211" s="8">
        <v>17441</v>
      </c>
      <c r="I211" s="8">
        <v>385799610</v>
      </c>
      <c r="J211" s="8">
        <v>1843</v>
      </c>
      <c r="K211" s="8">
        <v>945</v>
      </c>
    </row>
    <row r="212" spans="1:11" s="1" customFormat="1" x14ac:dyDescent="0.2">
      <c r="A212" s="15" t="s">
        <v>42</v>
      </c>
      <c r="B212" s="8">
        <v>120238</v>
      </c>
      <c r="C212" s="8">
        <v>4463702386</v>
      </c>
      <c r="D212" s="8">
        <f>C212/(B212*12)</f>
        <v>3093.657569431738</v>
      </c>
      <c r="E212" s="8">
        <v>6639</v>
      </c>
      <c r="F212" s="8"/>
      <c r="G212" s="15" t="s">
        <v>42</v>
      </c>
      <c r="H212" s="8">
        <v>17421</v>
      </c>
      <c r="I212" s="8">
        <v>394866582</v>
      </c>
      <c r="J212" s="8">
        <v>1888.8438378967912</v>
      </c>
      <c r="K212" s="8">
        <v>963</v>
      </c>
    </row>
    <row r="213" spans="1:11" s="1" customFormat="1" x14ac:dyDescent="0.2">
      <c r="A213" s="15" t="s">
        <v>44</v>
      </c>
      <c r="B213" s="8">
        <v>123026</v>
      </c>
      <c r="C213" s="8">
        <v>4628701939</v>
      </c>
      <c r="D213" s="8">
        <v>3135</v>
      </c>
      <c r="E213" s="8">
        <v>6887</v>
      </c>
      <c r="F213" s="8"/>
      <c r="G213" s="15" t="s">
        <v>44</v>
      </c>
      <c r="H213" s="8">
        <v>17902</v>
      </c>
      <c r="I213" s="8">
        <v>401886447</v>
      </c>
      <c r="J213" s="8">
        <v>1871</v>
      </c>
      <c r="K213" s="8">
        <v>953</v>
      </c>
    </row>
    <row r="214" spans="1:11" s="1" customFormat="1" x14ac:dyDescent="0.2">
      <c r="A214" s="15" t="s">
        <v>45</v>
      </c>
      <c r="B214" s="8">
        <v>125828</v>
      </c>
      <c r="C214" s="8">
        <v>4831037011</v>
      </c>
      <c r="D214" s="8">
        <v>3199</v>
      </c>
      <c r="E214" s="8">
        <v>7049</v>
      </c>
      <c r="F214" s="8"/>
      <c r="G214" s="15" t="s">
        <v>45</v>
      </c>
      <c r="H214" s="8">
        <v>19120</v>
      </c>
      <c r="I214" s="8">
        <v>426762740</v>
      </c>
      <c r="J214" s="8">
        <v>1860</v>
      </c>
      <c r="K214" s="8">
        <v>1012</v>
      </c>
    </row>
    <row r="215" spans="1:11" s="1" customFormat="1" x14ac:dyDescent="0.2">
      <c r="A215" s="15" t="s">
        <v>46</v>
      </c>
      <c r="B215" s="8">
        <v>131561</v>
      </c>
      <c r="C215" s="8">
        <v>5107134967</v>
      </c>
      <c r="D215" s="8">
        <v>3235</v>
      </c>
      <c r="E215" s="8">
        <v>8655</v>
      </c>
      <c r="F215" s="8"/>
      <c r="G215" s="15" t="s">
        <v>46</v>
      </c>
      <c r="H215" s="8">
        <v>19418</v>
      </c>
      <c r="I215" s="8">
        <v>459461047</v>
      </c>
      <c r="J215" s="8">
        <v>1972</v>
      </c>
      <c r="K215" s="8">
        <v>1046</v>
      </c>
    </row>
    <row r="216" spans="1:11" s="8" customFormat="1" x14ac:dyDescent="0.2">
      <c r="A216" s="15" t="s">
        <v>48</v>
      </c>
      <c r="B216" s="8">
        <v>134267</v>
      </c>
      <c r="C216" s="43">
        <v>5325468993</v>
      </c>
      <c r="D216" s="8">
        <v>3305</v>
      </c>
      <c r="E216" s="8">
        <v>8883</v>
      </c>
      <c r="G216" s="15" t="s">
        <v>48</v>
      </c>
      <c r="H216" s="8">
        <v>20003</v>
      </c>
      <c r="I216" s="8">
        <v>478827765</v>
      </c>
      <c r="J216" s="8">
        <v>1995</v>
      </c>
      <c r="K216" s="8">
        <v>1104</v>
      </c>
    </row>
    <row r="217" spans="1:11" s="8" customFormat="1" x14ac:dyDescent="0.2">
      <c r="A217" s="18" t="s">
        <v>51</v>
      </c>
      <c r="B217" s="17">
        <v>140166</v>
      </c>
      <c r="C217" s="41">
        <v>5652287590</v>
      </c>
      <c r="D217" s="17">
        <v>3360</v>
      </c>
      <c r="E217" s="17">
        <v>9273</v>
      </c>
      <c r="F217" s="17"/>
      <c r="G217" s="18" t="s">
        <v>51</v>
      </c>
      <c r="H217" s="17">
        <v>21109</v>
      </c>
      <c r="I217" s="17">
        <v>521959455</v>
      </c>
      <c r="J217" s="17">
        <v>2061</v>
      </c>
      <c r="K217" s="17">
        <v>1133</v>
      </c>
    </row>
    <row r="218" spans="1:11" s="4" customFormat="1" ht="12" x14ac:dyDescent="0.2"/>
    <row r="219" spans="1:11" s="1" customFormat="1" ht="11.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s="1" customFormat="1" x14ac:dyDescent="0.2">
      <c r="A220" s="8"/>
      <c r="B220" s="17"/>
      <c r="C220" s="30" t="s">
        <v>29</v>
      </c>
      <c r="D220" s="17"/>
      <c r="E220" s="17"/>
      <c r="F220" s="17"/>
      <c r="G220" s="17"/>
      <c r="H220" s="17"/>
      <c r="I220" s="30" t="s">
        <v>28</v>
      </c>
      <c r="J220" s="17"/>
      <c r="K220" s="8"/>
    </row>
    <row r="221" spans="1:11" s="1" customFormat="1" x14ac:dyDescent="0.2">
      <c r="A221" s="9"/>
      <c r="B221" s="9" t="s">
        <v>0</v>
      </c>
      <c r="C221" s="9"/>
      <c r="D221" s="9" t="s">
        <v>43</v>
      </c>
      <c r="E221" s="9"/>
      <c r="F221" s="9"/>
      <c r="G221" s="9"/>
      <c r="H221" s="9" t="s">
        <v>0</v>
      </c>
      <c r="I221" s="9"/>
      <c r="J221" s="9" t="s">
        <v>43</v>
      </c>
      <c r="K221" s="9"/>
    </row>
    <row r="222" spans="1:11" s="1" customFormat="1" x14ac:dyDescent="0.2">
      <c r="A222" s="9"/>
      <c r="B222" s="9" t="s">
        <v>11</v>
      </c>
      <c r="C222" s="9"/>
      <c r="D222" s="9" t="s">
        <v>2</v>
      </c>
      <c r="E222" s="9" t="s">
        <v>3</v>
      </c>
      <c r="F222" s="9"/>
      <c r="G222" s="9"/>
      <c r="H222" s="9" t="s">
        <v>11</v>
      </c>
      <c r="I222" s="9"/>
      <c r="J222" s="9" t="s">
        <v>2</v>
      </c>
      <c r="K222" s="9" t="s">
        <v>3</v>
      </c>
    </row>
    <row r="223" spans="1:11" s="1" customFormat="1" ht="13.5" thickBot="1" x14ac:dyDescent="0.25">
      <c r="A223" s="10" t="s">
        <v>4</v>
      </c>
      <c r="B223" s="11" t="s">
        <v>5</v>
      </c>
      <c r="C223" s="11" t="s">
        <v>6</v>
      </c>
      <c r="D223" s="11" t="s">
        <v>7</v>
      </c>
      <c r="E223" s="11" t="s">
        <v>8</v>
      </c>
      <c r="F223" s="11"/>
      <c r="G223" s="10" t="s">
        <v>4</v>
      </c>
      <c r="H223" s="11" t="s">
        <v>5</v>
      </c>
      <c r="I223" s="11" t="s">
        <v>6</v>
      </c>
      <c r="J223" s="11" t="s">
        <v>7</v>
      </c>
      <c r="K223" s="11" t="s">
        <v>8</v>
      </c>
    </row>
    <row r="224" spans="1:11" s="1" customFormat="1" ht="13.5" thickTop="1" x14ac:dyDescent="0.2">
      <c r="A224" s="8" t="s">
        <v>9</v>
      </c>
      <c r="B224" s="8">
        <v>80881</v>
      </c>
      <c r="C224" s="8">
        <v>884703273</v>
      </c>
      <c r="D224" s="8">
        <f>C224/(B224*12)</f>
        <v>911.52771046352052</v>
      </c>
      <c r="E224" s="8">
        <v>3952</v>
      </c>
      <c r="F224" s="8"/>
      <c r="G224" s="8" t="s">
        <v>9</v>
      </c>
      <c r="H224" s="8">
        <v>28849</v>
      </c>
      <c r="I224" s="8">
        <v>567323102</v>
      </c>
      <c r="J224" s="8">
        <f>I224/(H224*12)</f>
        <v>1638.7717136353658</v>
      </c>
      <c r="K224" s="8">
        <v>4045</v>
      </c>
    </row>
    <row r="225" spans="1:11" s="1" customFormat="1" x14ac:dyDescent="0.2">
      <c r="A225" s="12">
        <v>2001</v>
      </c>
      <c r="B225" s="8">
        <v>82173</v>
      </c>
      <c r="C225" s="8">
        <v>915966966</v>
      </c>
      <c r="D225" s="8">
        <f>C225/(B225*12)</f>
        <v>928.90098329134878</v>
      </c>
      <c r="E225" s="8">
        <v>4107</v>
      </c>
      <c r="F225" s="8"/>
      <c r="G225" s="12">
        <v>2001</v>
      </c>
      <c r="H225" s="8">
        <v>30471</v>
      </c>
      <c r="I225" s="8">
        <v>674007268</v>
      </c>
      <c r="J225" s="8">
        <f>I225/(H225*12)</f>
        <v>1843.3025609049041</v>
      </c>
      <c r="K225" s="8">
        <v>4203</v>
      </c>
    </row>
    <row r="226" spans="1:11" s="1" customFormat="1" x14ac:dyDescent="0.2">
      <c r="A226" s="12">
        <v>2002</v>
      </c>
      <c r="B226" s="8">
        <v>84004</v>
      </c>
      <c r="C226" s="8">
        <v>963165541</v>
      </c>
      <c r="D226" s="8">
        <v>955.47587118867352</v>
      </c>
      <c r="E226" s="8">
        <v>4255</v>
      </c>
      <c r="F226" s="8"/>
      <c r="G226" s="12">
        <v>2002</v>
      </c>
      <c r="H226" s="8">
        <v>32970</v>
      </c>
      <c r="I226" s="8">
        <v>733510928</v>
      </c>
      <c r="J226" s="8">
        <v>1853.9857648367204</v>
      </c>
      <c r="K226" s="8">
        <v>4249</v>
      </c>
    </row>
    <row r="227" spans="1:11" s="1" customFormat="1" x14ac:dyDescent="0.2">
      <c r="A227" s="12">
        <v>2003</v>
      </c>
      <c r="B227" s="8">
        <v>84006</v>
      </c>
      <c r="C227" s="8">
        <v>968782840</v>
      </c>
      <c r="D227" s="8">
        <v>961.02544262711399</v>
      </c>
      <c r="E227" s="8">
        <v>4296</v>
      </c>
      <c r="F227" s="8"/>
      <c r="G227" s="12">
        <v>2003</v>
      </c>
      <c r="H227" s="8">
        <v>32451</v>
      </c>
      <c r="I227" s="8">
        <v>732101585</v>
      </c>
      <c r="J227" s="8">
        <v>1880</v>
      </c>
      <c r="K227" s="8">
        <v>4295</v>
      </c>
    </row>
    <row r="228" spans="1:11" s="1" customFormat="1" x14ac:dyDescent="0.2">
      <c r="A228" s="15" t="s">
        <v>36</v>
      </c>
      <c r="B228" s="8">
        <v>86180</v>
      </c>
      <c r="C228" s="8">
        <v>1018115683</v>
      </c>
      <c r="D228" s="8">
        <v>984</v>
      </c>
      <c r="E228" s="8">
        <v>4472</v>
      </c>
      <c r="F228" s="8"/>
      <c r="G228" s="15" t="s">
        <v>36</v>
      </c>
      <c r="H228" s="8">
        <v>32915</v>
      </c>
      <c r="I228" s="8">
        <v>774207291</v>
      </c>
      <c r="J228" s="8">
        <v>1960</v>
      </c>
      <c r="K228" s="8">
        <v>4405</v>
      </c>
    </row>
    <row r="229" spans="1:11" s="1" customFormat="1" x14ac:dyDescent="0.2">
      <c r="A229" s="15" t="s">
        <v>37</v>
      </c>
      <c r="B229" s="8">
        <v>87802</v>
      </c>
      <c r="C229" s="8">
        <v>1087703473</v>
      </c>
      <c r="D229" s="8">
        <v>1032</v>
      </c>
      <c r="E229" s="8">
        <v>4698</v>
      </c>
      <c r="F229" s="8"/>
      <c r="G229" s="15" t="s">
        <v>37</v>
      </c>
      <c r="H229" s="8">
        <v>33451</v>
      </c>
      <c r="I229" s="8">
        <v>810097435</v>
      </c>
      <c r="J229" s="8">
        <v>2018</v>
      </c>
      <c r="K229" s="8">
        <v>4667</v>
      </c>
    </row>
    <row r="230" spans="1:11" s="1" customFormat="1" x14ac:dyDescent="0.2">
      <c r="A230" s="15" t="s">
        <v>38</v>
      </c>
      <c r="B230" s="8">
        <v>91145</v>
      </c>
      <c r="C230" s="8">
        <v>1202664884</v>
      </c>
      <c r="D230" s="8">
        <v>1100</v>
      </c>
      <c r="E230" s="8">
        <v>4776</v>
      </c>
      <c r="F230" s="8"/>
      <c r="G230" s="15" t="s">
        <v>38</v>
      </c>
      <c r="H230" s="8">
        <v>34651</v>
      </c>
      <c r="I230" s="8">
        <v>885793097</v>
      </c>
      <c r="J230" s="8">
        <v>2130</v>
      </c>
      <c r="K230" s="8">
        <v>4914</v>
      </c>
    </row>
    <row r="231" spans="1:11" s="1" customFormat="1" x14ac:dyDescent="0.2">
      <c r="A231" s="15" t="s">
        <v>39</v>
      </c>
      <c r="B231" s="8">
        <v>94777</v>
      </c>
      <c r="C231" s="8">
        <v>1316813829</v>
      </c>
      <c r="D231" s="8">
        <v>1158</v>
      </c>
      <c r="E231" s="8">
        <v>4655</v>
      </c>
      <c r="F231" s="8"/>
      <c r="G231" s="15" t="s">
        <v>39</v>
      </c>
      <c r="H231" s="8">
        <v>35670</v>
      </c>
      <c r="I231" s="8">
        <v>938383367</v>
      </c>
      <c r="J231" s="8">
        <v>2192</v>
      </c>
      <c r="K231" s="8">
        <v>4725</v>
      </c>
    </row>
    <row r="232" spans="1:11" s="1" customFormat="1" x14ac:dyDescent="0.2">
      <c r="A232" s="15" t="s">
        <v>40</v>
      </c>
      <c r="B232" s="8">
        <v>97171</v>
      </c>
      <c r="C232" s="8">
        <v>1399178355</v>
      </c>
      <c r="D232" s="8">
        <f>C232/(B232*12)</f>
        <v>1199.9279234545286</v>
      </c>
      <c r="E232" s="8">
        <v>4757</v>
      </c>
      <c r="F232" s="8"/>
      <c r="G232" s="15" t="s">
        <v>40</v>
      </c>
      <c r="H232" s="8">
        <v>35629</v>
      </c>
      <c r="I232" s="8">
        <v>996885461</v>
      </c>
      <c r="J232" s="8">
        <f>I232/(H232*12)</f>
        <v>2331.6340177009365</v>
      </c>
      <c r="K232" s="8">
        <v>4776</v>
      </c>
    </row>
    <row r="233" spans="1:11" s="1" customFormat="1" x14ac:dyDescent="0.2">
      <c r="A233" s="15" t="s">
        <v>41</v>
      </c>
      <c r="B233" s="8">
        <v>93412</v>
      </c>
      <c r="C233" s="8">
        <v>1332294141</v>
      </c>
      <c r="D233" s="8">
        <v>1189</v>
      </c>
      <c r="E233" s="8">
        <v>4791</v>
      </c>
      <c r="F233" s="8"/>
      <c r="G233" s="15" t="s">
        <v>41</v>
      </c>
      <c r="H233" s="8">
        <v>34073</v>
      </c>
      <c r="I233" s="8">
        <v>946586541</v>
      </c>
      <c r="J233" s="8">
        <v>2315</v>
      </c>
      <c r="K233" s="8">
        <v>4743</v>
      </c>
    </row>
    <row r="234" spans="1:11" s="1" customFormat="1" x14ac:dyDescent="0.2">
      <c r="A234" s="15" t="s">
        <v>42</v>
      </c>
      <c r="B234" s="8">
        <v>93198</v>
      </c>
      <c r="C234" s="8">
        <v>1364782681</v>
      </c>
      <c r="D234" s="8">
        <v>1220.3254370623117</v>
      </c>
      <c r="E234" s="8">
        <v>4776</v>
      </c>
      <c r="F234" s="8"/>
      <c r="G234" s="15" t="s">
        <v>42</v>
      </c>
      <c r="H234" s="8">
        <v>33699</v>
      </c>
      <c r="I234" s="8">
        <v>955447915</v>
      </c>
      <c r="J234" s="8">
        <f>(I234/H234)/12</f>
        <v>2362.7009579908404</v>
      </c>
      <c r="K234" s="8">
        <v>4758</v>
      </c>
    </row>
    <row r="235" spans="1:11" s="1" customFormat="1" x14ac:dyDescent="0.2">
      <c r="A235" s="15" t="s">
        <v>44</v>
      </c>
      <c r="B235" s="8">
        <v>95610</v>
      </c>
      <c r="C235" s="8">
        <v>1428360439</v>
      </c>
      <c r="D235" s="8">
        <v>1245</v>
      </c>
      <c r="E235" s="8">
        <v>4940</v>
      </c>
      <c r="F235" s="8"/>
      <c r="G235" s="15" t="s">
        <v>44</v>
      </c>
      <c r="H235" s="8">
        <v>34090</v>
      </c>
      <c r="I235" s="8">
        <v>983207548</v>
      </c>
      <c r="J235" s="8">
        <v>2403</v>
      </c>
      <c r="K235" s="8">
        <v>4801</v>
      </c>
    </row>
    <row r="236" spans="1:11" s="1" customFormat="1" x14ac:dyDescent="0.2">
      <c r="A236" s="15" t="s">
        <v>45</v>
      </c>
      <c r="B236" s="8">
        <v>99520</v>
      </c>
      <c r="C236" s="8">
        <v>1525801227</v>
      </c>
      <c r="D236" s="8">
        <v>1278</v>
      </c>
      <c r="E236" s="8">
        <v>5027</v>
      </c>
      <c r="F236" s="8"/>
      <c r="G236" s="15" t="s">
        <v>45</v>
      </c>
      <c r="H236" s="8">
        <v>35054</v>
      </c>
      <c r="I236" s="8">
        <v>1045549450</v>
      </c>
      <c r="J236" s="8">
        <v>2486</v>
      </c>
      <c r="K236" s="8">
        <v>4830</v>
      </c>
    </row>
    <row r="237" spans="1:11" s="4" customFormat="1" x14ac:dyDescent="0.2">
      <c r="A237" s="15" t="s">
        <v>46</v>
      </c>
      <c r="B237" s="8">
        <v>104102</v>
      </c>
      <c r="C237" s="8">
        <v>1601374007</v>
      </c>
      <c r="D237" s="8">
        <v>1282</v>
      </c>
      <c r="E237" s="8">
        <v>5128</v>
      </c>
      <c r="F237" s="8"/>
      <c r="G237" s="15" t="s">
        <v>46</v>
      </c>
      <c r="H237" s="8">
        <f>36425+53</f>
        <v>36478</v>
      </c>
      <c r="I237" s="8">
        <f>1128188591+2130116</f>
        <v>1130318707</v>
      </c>
      <c r="J237" s="8">
        <f t="shared" ref="J237" si="15">I237/(H237*12)</f>
        <v>2582.1927074766527</v>
      </c>
      <c r="K237" s="8">
        <f>4920+35</f>
        <v>4955</v>
      </c>
    </row>
    <row r="238" spans="1:11" s="17" customFormat="1" ht="12" customHeight="1" x14ac:dyDescent="0.2">
      <c r="A238" s="15" t="s">
        <v>48</v>
      </c>
      <c r="B238" s="8">
        <v>108083</v>
      </c>
      <c r="C238" s="8">
        <v>1716518533</v>
      </c>
      <c r="D238" s="8">
        <v>1323</v>
      </c>
      <c r="E238" s="8">
        <v>5249</v>
      </c>
      <c r="F238" s="8"/>
      <c r="G238" s="15" t="s">
        <v>48</v>
      </c>
      <c r="H238" s="8">
        <v>37604</v>
      </c>
      <c r="I238" s="8">
        <v>1201011976</v>
      </c>
      <c r="J238" s="8">
        <f t="shared" ref="J238" si="16">I238/(H238*12)</f>
        <v>2661.534180760912</v>
      </c>
      <c r="K238" s="8">
        <v>5067</v>
      </c>
    </row>
    <row r="239" spans="1:11" s="17" customFormat="1" ht="12" customHeight="1" x14ac:dyDescent="0.2">
      <c r="A239" s="18" t="s">
        <v>51</v>
      </c>
      <c r="B239" s="17">
        <v>112561</v>
      </c>
      <c r="C239" s="17">
        <v>1884639919</v>
      </c>
      <c r="D239" s="17">
        <v>1395</v>
      </c>
      <c r="E239" s="17">
        <v>5421</v>
      </c>
      <c r="G239" s="18" t="s">
        <v>51</v>
      </c>
      <c r="H239" s="17">
        <v>38812</v>
      </c>
      <c r="I239" s="17">
        <v>1274678314</v>
      </c>
      <c r="J239" s="17">
        <v>2737</v>
      </c>
      <c r="K239" s="17">
        <v>5145</v>
      </c>
    </row>
    <row r="240" spans="1:11" s="1" customFormat="1" ht="9" customHeight="1" x14ac:dyDescent="0.2">
      <c r="A240" s="22"/>
      <c r="B240" s="22"/>
    </row>
    <row r="241" spans="1:11" s="1" customFormat="1" x14ac:dyDescent="0.2">
      <c r="A241" s="44" t="s">
        <v>50</v>
      </c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1:11" s="1" customFormat="1" ht="12" x14ac:dyDescent="0.2">
      <c r="H242" s="3"/>
    </row>
    <row r="243" spans="1:11" s="1" customFormat="1" ht="12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spans="1:11" s="1" customFormat="1" ht="15" x14ac:dyDescent="0.2">
      <c r="A244" s="25"/>
      <c r="B244" s="25"/>
      <c r="C244" s="25"/>
      <c r="D244" s="25"/>
      <c r="E244" s="25"/>
      <c r="F244" s="26" t="s">
        <v>47</v>
      </c>
      <c r="G244" s="25"/>
      <c r="H244" s="25"/>
      <c r="I244" s="25"/>
      <c r="J244" s="25"/>
      <c r="K244" s="25"/>
    </row>
    <row r="245" spans="1:11" s="1" customFormat="1" ht="15" x14ac:dyDescent="0.2">
      <c r="A245" s="25"/>
      <c r="B245" s="25"/>
      <c r="C245" s="25"/>
      <c r="D245" s="25"/>
      <c r="E245" s="25"/>
      <c r="F245" s="26" t="s">
        <v>49</v>
      </c>
      <c r="G245" s="25"/>
      <c r="H245" s="25"/>
      <c r="I245" s="25"/>
      <c r="J245" s="25"/>
      <c r="K245" s="25"/>
    </row>
    <row r="246" spans="1:11" s="1" customFormat="1" ht="12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</row>
    <row r="247" spans="1:11" s="1" customFormat="1" x14ac:dyDescent="0.2">
      <c r="A247" s="39"/>
      <c r="B247" s="40"/>
      <c r="C247" s="40" t="s">
        <v>30</v>
      </c>
      <c r="D247" s="40"/>
      <c r="E247" s="40"/>
      <c r="F247" s="40"/>
      <c r="G247" s="40"/>
      <c r="H247" s="40"/>
      <c r="I247" s="40" t="s">
        <v>31</v>
      </c>
      <c r="J247" s="39"/>
      <c r="K247" s="39"/>
    </row>
    <row r="248" spans="1:11" s="1" customFormat="1" x14ac:dyDescent="0.2">
      <c r="A248" s="9"/>
      <c r="B248" s="9" t="s">
        <v>0</v>
      </c>
      <c r="C248" s="9"/>
      <c r="D248" s="9" t="s">
        <v>43</v>
      </c>
      <c r="E248" s="9"/>
      <c r="F248" s="9"/>
      <c r="G248" s="9"/>
      <c r="H248" s="9" t="s">
        <v>0</v>
      </c>
      <c r="I248" s="9"/>
      <c r="J248" s="9" t="s">
        <v>43</v>
      </c>
      <c r="K248" s="9"/>
    </row>
    <row r="249" spans="1:11" s="1" customFormat="1" x14ac:dyDescent="0.2">
      <c r="A249" s="9"/>
      <c r="B249" s="9" t="s">
        <v>11</v>
      </c>
      <c r="C249" s="9"/>
      <c r="D249" s="9" t="s">
        <v>2</v>
      </c>
      <c r="E249" s="9" t="s">
        <v>3</v>
      </c>
      <c r="F249" s="9"/>
      <c r="G249" s="9"/>
      <c r="H249" s="9" t="s">
        <v>11</v>
      </c>
      <c r="I249" s="9"/>
      <c r="J249" s="9" t="s">
        <v>2</v>
      </c>
      <c r="K249" s="9" t="s">
        <v>3</v>
      </c>
    </row>
    <row r="250" spans="1:11" s="1" customFormat="1" ht="13.5" thickBot="1" x14ac:dyDescent="0.25">
      <c r="A250" s="10" t="s">
        <v>4</v>
      </c>
      <c r="B250" s="11" t="s">
        <v>5</v>
      </c>
      <c r="C250" s="11" t="s">
        <v>6</v>
      </c>
      <c r="D250" s="11" t="s">
        <v>7</v>
      </c>
      <c r="E250" s="11" t="s">
        <v>8</v>
      </c>
      <c r="F250" s="11"/>
      <c r="G250" s="10" t="s">
        <v>4</v>
      </c>
      <c r="H250" s="11" t="s">
        <v>5</v>
      </c>
      <c r="I250" s="11" t="s">
        <v>6</v>
      </c>
      <c r="J250" s="11" t="s">
        <v>7</v>
      </c>
      <c r="K250" s="11" t="s">
        <v>8</v>
      </c>
    </row>
    <row r="251" spans="1:11" s="1" customFormat="1" ht="13.5" thickTop="1" x14ac:dyDescent="0.2">
      <c r="A251" s="8" t="s">
        <v>9</v>
      </c>
      <c r="B251" s="8">
        <f>H251+B272+H272</f>
        <v>190365</v>
      </c>
      <c r="C251" s="8">
        <f>I251+C272+I272</f>
        <v>5516915461</v>
      </c>
      <c r="D251" s="8">
        <f t="shared" ref="D251:D260" si="17">C251/(B251*12)</f>
        <v>2415.0603056409177</v>
      </c>
      <c r="E251" s="8">
        <f t="shared" ref="E251:E265" si="18">K251+E272+K272</f>
        <v>3428</v>
      </c>
      <c r="F251" s="8"/>
      <c r="G251" s="8" t="s">
        <v>9</v>
      </c>
      <c r="H251" s="8">
        <v>32685</v>
      </c>
      <c r="I251" s="8">
        <v>1389899323</v>
      </c>
      <c r="J251" s="8">
        <f>I251/(H251*12)</f>
        <v>3543.6727423384837</v>
      </c>
      <c r="K251" s="8">
        <v>486</v>
      </c>
    </row>
    <row r="252" spans="1:11" s="1" customFormat="1" x14ac:dyDescent="0.2">
      <c r="A252" s="12">
        <v>2001</v>
      </c>
      <c r="B252" s="8">
        <v>190117</v>
      </c>
      <c r="C252" s="8">
        <f t="shared" ref="C252:C260" si="19">I252+C273+I273</f>
        <v>5804953445</v>
      </c>
      <c r="D252" s="8">
        <f t="shared" si="17"/>
        <v>2544.4653577358504</v>
      </c>
      <c r="E252" s="8">
        <f t="shared" si="18"/>
        <v>3490</v>
      </c>
      <c r="F252" s="8"/>
      <c r="G252" s="12">
        <v>2001</v>
      </c>
      <c r="H252" s="8">
        <v>33897</v>
      </c>
      <c r="I252" s="8">
        <v>1476737888</v>
      </c>
      <c r="J252" s="8">
        <f>I252/(H252*12)</f>
        <v>3630.4537471359313</v>
      </c>
      <c r="K252" s="8">
        <v>505</v>
      </c>
    </row>
    <row r="253" spans="1:11" s="1" customFormat="1" x14ac:dyDescent="0.2">
      <c r="A253" s="12">
        <v>2002</v>
      </c>
      <c r="B253" s="8">
        <f t="shared" ref="B253:B265" si="20">H253+B274+H274</f>
        <v>195246</v>
      </c>
      <c r="C253" s="8">
        <f t="shared" si="19"/>
        <v>6215120406</v>
      </c>
      <c r="D253" s="8">
        <f t="shared" si="17"/>
        <v>2652.6878937340584</v>
      </c>
      <c r="E253" s="8">
        <f t="shared" si="18"/>
        <v>3488</v>
      </c>
      <c r="F253" s="8"/>
      <c r="G253" s="12">
        <v>2002</v>
      </c>
      <c r="H253" s="8">
        <v>35766</v>
      </c>
      <c r="I253" s="8">
        <v>1628134170</v>
      </c>
      <c r="J253" s="8">
        <v>3793.486761169826</v>
      </c>
      <c r="K253" s="8">
        <v>495</v>
      </c>
    </row>
    <row r="254" spans="1:11" s="1" customFormat="1" x14ac:dyDescent="0.2">
      <c r="A254" s="12">
        <v>2003</v>
      </c>
      <c r="B254" s="8">
        <f t="shared" si="20"/>
        <v>196537</v>
      </c>
      <c r="C254" s="8">
        <f t="shared" si="19"/>
        <v>6357907471</v>
      </c>
      <c r="D254" s="8">
        <f t="shared" si="17"/>
        <v>2695.8059936975396</v>
      </c>
      <c r="E254" s="8">
        <f t="shared" si="18"/>
        <v>3522</v>
      </c>
      <c r="F254" s="8"/>
      <c r="G254" s="12">
        <v>2003</v>
      </c>
      <c r="H254" s="8">
        <v>35685</v>
      </c>
      <c r="I254" s="8">
        <v>1678456134</v>
      </c>
      <c r="J254" s="8">
        <v>3919.6117276166456</v>
      </c>
      <c r="K254" s="8">
        <v>502</v>
      </c>
    </row>
    <row r="255" spans="1:11" s="1" customFormat="1" x14ac:dyDescent="0.2">
      <c r="A255" s="15" t="s">
        <v>36</v>
      </c>
      <c r="B255" s="8">
        <f t="shared" si="20"/>
        <v>198877</v>
      </c>
      <c r="C255" s="8">
        <f t="shared" si="19"/>
        <v>6638049723</v>
      </c>
      <c r="D255" s="8">
        <f t="shared" si="17"/>
        <v>2781.4720166233401</v>
      </c>
      <c r="E255" s="8">
        <f t="shared" si="18"/>
        <v>3536</v>
      </c>
      <c r="F255" s="8"/>
      <c r="G255" s="15" t="s">
        <v>36</v>
      </c>
      <c r="H255" s="8">
        <v>34786</v>
      </c>
      <c r="I255" s="8">
        <v>1741397036</v>
      </c>
      <c r="J255" s="8">
        <v>4172</v>
      </c>
      <c r="K255" s="8">
        <v>503</v>
      </c>
    </row>
    <row r="256" spans="1:11" s="1" customFormat="1" x14ac:dyDescent="0.2">
      <c r="A256" s="15" t="s">
        <v>37</v>
      </c>
      <c r="B256" s="8">
        <f t="shared" si="20"/>
        <v>202307</v>
      </c>
      <c r="C256" s="8">
        <f t="shared" si="19"/>
        <v>6912461069</v>
      </c>
      <c r="D256" s="8">
        <f t="shared" si="17"/>
        <v>2847.3479534403982</v>
      </c>
      <c r="E256" s="8">
        <f t="shared" si="18"/>
        <v>3563</v>
      </c>
      <c r="F256" s="8"/>
      <c r="G256" s="15" t="s">
        <v>37</v>
      </c>
      <c r="H256" s="8">
        <v>35252</v>
      </c>
      <c r="I256" s="8">
        <v>1853794927</v>
      </c>
      <c r="J256" s="8">
        <v>4382</v>
      </c>
      <c r="K256" s="8">
        <v>499</v>
      </c>
    </row>
    <row r="257" spans="1:11" s="1" customFormat="1" x14ac:dyDescent="0.2">
      <c r="A257" s="15" t="s">
        <v>38</v>
      </c>
      <c r="B257" s="8">
        <f t="shared" si="20"/>
        <v>204483</v>
      </c>
      <c r="C257" s="8">
        <f t="shared" si="19"/>
        <v>7268173288</v>
      </c>
      <c r="D257" s="8">
        <f t="shared" si="17"/>
        <v>2962.0120368604398</v>
      </c>
      <c r="E257" s="8">
        <f t="shared" si="18"/>
        <v>3614</v>
      </c>
      <c r="F257" s="8"/>
      <c r="G257" s="15" t="s">
        <v>38</v>
      </c>
      <c r="H257" s="8">
        <v>35859</v>
      </c>
      <c r="I257" s="8">
        <v>1937490363</v>
      </c>
      <c r="J257" s="8">
        <v>4503</v>
      </c>
      <c r="K257" s="8">
        <v>515</v>
      </c>
    </row>
    <row r="258" spans="1:11" s="1" customFormat="1" x14ac:dyDescent="0.2">
      <c r="A258" s="15" t="s">
        <v>39</v>
      </c>
      <c r="B258" s="8">
        <f t="shared" si="20"/>
        <v>206869</v>
      </c>
      <c r="C258" s="8">
        <f t="shared" si="19"/>
        <v>7747645466</v>
      </c>
      <c r="D258" s="8">
        <f t="shared" si="17"/>
        <v>3120.9950363112243</v>
      </c>
      <c r="E258" s="8">
        <f t="shared" si="18"/>
        <v>3667</v>
      </c>
      <c r="F258" s="8"/>
      <c r="G258" s="15" t="s">
        <v>39</v>
      </c>
      <c r="H258" s="8">
        <v>35525</v>
      </c>
      <c r="I258" s="8">
        <v>2037702866</v>
      </c>
      <c r="J258" s="8">
        <v>4780</v>
      </c>
      <c r="K258" s="8">
        <v>541</v>
      </c>
    </row>
    <row r="259" spans="1:11" s="1" customFormat="1" x14ac:dyDescent="0.2">
      <c r="A259" s="15" t="s">
        <v>40</v>
      </c>
      <c r="B259" s="8">
        <f t="shared" si="20"/>
        <v>211709</v>
      </c>
      <c r="C259" s="8">
        <f t="shared" si="19"/>
        <v>8192622919</v>
      </c>
      <c r="D259" s="8">
        <f t="shared" si="17"/>
        <v>3224.7971346675545</v>
      </c>
      <c r="E259" s="8">
        <f t="shared" si="18"/>
        <v>3694</v>
      </c>
      <c r="F259" s="8"/>
      <c r="G259" s="15" t="s">
        <v>40</v>
      </c>
      <c r="H259" s="8">
        <v>35332</v>
      </c>
      <c r="I259" s="8">
        <v>2032958722</v>
      </c>
      <c r="J259" s="8">
        <f>I259/(H259*12)</f>
        <v>4794.8949064115623</v>
      </c>
      <c r="K259" s="8">
        <v>545</v>
      </c>
    </row>
    <row r="260" spans="1:11" s="1" customFormat="1" x14ac:dyDescent="0.2">
      <c r="A260" s="15" t="s">
        <v>41</v>
      </c>
      <c r="B260" s="8">
        <f t="shared" si="20"/>
        <v>214685</v>
      </c>
      <c r="C260" s="8">
        <f t="shared" si="19"/>
        <v>8565203063</v>
      </c>
      <c r="D260" s="8">
        <f t="shared" si="17"/>
        <v>3324.7172458097521</v>
      </c>
      <c r="E260" s="8">
        <f t="shared" si="18"/>
        <v>3743</v>
      </c>
      <c r="F260" s="8"/>
      <c r="G260" s="15" t="s">
        <v>41</v>
      </c>
      <c r="H260" s="8">
        <v>36343</v>
      </c>
      <c r="I260" s="8">
        <v>2167706554</v>
      </c>
      <c r="J260" s="8">
        <v>4970</v>
      </c>
      <c r="K260" s="8">
        <v>577</v>
      </c>
    </row>
    <row r="261" spans="1:11" s="1" customFormat="1" x14ac:dyDescent="0.2">
      <c r="A261" s="15" t="s">
        <v>42</v>
      </c>
      <c r="B261" s="8">
        <f t="shared" si="20"/>
        <v>217078</v>
      </c>
      <c r="C261" s="8">
        <v>8628230207</v>
      </c>
      <c r="D261" s="8">
        <f>(C261/B261)/12</f>
        <v>3312.2618778350025</v>
      </c>
      <c r="E261" s="8">
        <f t="shared" si="18"/>
        <v>3774</v>
      </c>
      <c r="F261" s="8"/>
      <c r="G261" s="15" t="s">
        <v>42</v>
      </c>
      <c r="H261" s="8">
        <v>37734</v>
      </c>
      <c r="I261" s="8">
        <v>2270778100</v>
      </c>
      <c r="J261" s="8">
        <v>5014.8806999876333</v>
      </c>
      <c r="K261" s="8">
        <v>587</v>
      </c>
    </row>
    <row r="262" spans="1:11" s="1" customFormat="1" x14ac:dyDescent="0.2">
      <c r="A262" s="15" t="s">
        <v>44</v>
      </c>
      <c r="B262" s="8">
        <f t="shared" si="20"/>
        <v>220772</v>
      </c>
      <c r="C262" s="8">
        <f>I262+C283+I283</f>
        <v>8847571057</v>
      </c>
      <c r="D262" s="8">
        <f>(C262/B262)/12</f>
        <v>3339.6335952173886</v>
      </c>
      <c r="E262" s="8">
        <f t="shared" si="18"/>
        <v>3785</v>
      </c>
      <c r="F262" s="8"/>
      <c r="G262" s="15" t="s">
        <v>44</v>
      </c>
      <c r="H262" s="8">
        <v>36616</v>
      </c>
      <c r="I262" s="8">
        <v>2290035565</v>
      </c>
      <c r="J262" s="8">
        <v>5212</v>
      </c>
      <c r="K262" s="8">
        <v>596</v>
      </c>
    </row>
    <row r="263" spans="1:11" s="1" customFormat="1" x14ac:dyDescent="0.2">
      <c r="A263" s="15" t="s">
        <v>45</v>
      </c>
      <c r="B263" s="8">
        <f t="shared" si="20"/>
        <v>223298</v>
      </c>
      <c r="C263" s="8">
        <f>I263+C284+I284</f>
        <v>8948205623</v>
      </c>
      <c r="D263" s="8">
        <f>(C263/B263)/12</f>
        <v>3339.4110198777721</v>
      </c>
      <c r="E263" s="8">
        <f t="shared" si="18"/>
        <v>3775</v>
      </c>
      <c r="F263" s="8"/>
      <c r="G263" s="15" t="s">
        <v>45</v>
      </c>
      <c r="H263" s="8">
        <v>35396</v>
      </c>
      <c r="I263" s="8">
        <v>2249120566</v>
      </c>
      <c r="J263" s="8">
        <v>5295</v>
      </c>
      <c r="K263" s="8">
        <v>569</v>
      </c>
    </row>
    <row r="264" spans="1:11" s="4" customFormat="1" x14ac:dyDescent="0.2">
      <c r="A264" s="15" t="s">
        <v>46</v>
      </c>
      <c r="B264" s="8">
        <f t="shared" si="20"/>
        <v>225916</v>
      </c>
      <c r="C264" s="8">
        <f>I264+C285+I285</f>
        <v>9087974664</v>
      </c>
      <c r="D264" s="8">
        <f>(C264/B264)/12</f>
        <v>3352.2690823137805</v>
      </c>
      <c r="E264" s="8">
        <f t="shared" si="18"/>
        <v>3758</v>
      </c>
      <c r="F264" s="8"/>
      <c r="G264" s="15" t="s">
        <v>46</v>
      </c>
      <c r="H264" s="8">
        <v>34540</v>
      </c>
      <c r="I264" s="8">
        <v>2169632313</v>
      </c>
      <c r="J264" s="8">
        <v>5235</v>
      </c>
      <c r="K264" s="8">
        <v>549</v>
      </c>
    </row>
    <row r="265" spans="1:11" s="17" customFormat="1" x14ac:dyDescent="0.2">
      <c r="A265" s="15" t="s">
        <v>48</v>
      </c>
      <c r="B265" s="8">
        <f t="shared" si="20"/>
        <v>230619</v>
      </c>
      <c r="C265" s="8">
        <f>I265+C286+I286</f>
        <v>9377049012</v>
      </c>
      <c r="D265" s="8">
        <f>(C265/B265)/12</f>
        <v>3388.3624115966159</v>
      </c>
      <c r="E265" s="8">
        <f t="shared" si="18"/>
        <v>3750</v>
      </c>
      <c r="F265" s="8"/>
      <c r="G265" s="15" t="s">
        <v>48</v>
      </c>
      <c r="H265" s="8">
        <v>34267</v>
      </c>
      <c r="I265" s="8">
        <v>2254679675</v>
      </c>
      <c r="J265" s="8">
        <v>5483</v>
      </c>
      <c r="K265" s="8">
        <v>542</v>
      </c>
    </row>
    <row r="266" spans="1:11" s="17" customFormat="1" x14ac:dyDescent="0.2">
      <c r="A266" s="18" t="s">
        <v>51</v>
      </c>
      <c r="B266" s="8">
        <f t="shared" ref="B266" si="21">H266+B287+H287</f>
        <v>233653</v>
      </c>
      <c r="C266" s="8">
        <f>I266+C287+I287</f>
        <v>9702649048</v>
      </c>
      <c r="D266" s="8">
        <f>(C266/B266)/12</f>
        <v>3460.4909302826559</v>
      </c>
      <c r="E266" s="8">
        <f t="shared" ref="E266" si="22">K266+E287+K287</f>
        <v>3745</v>
      </c>
      <c r="G266" s="18" t="s">
        <v>51</v>
      </c>
      <c r="H266" s="17">
        <v>34984</v>
      </c>
      <c r="I266" s="17">
        <v>2254629584</v>
      </c>
      <c r="J266" s="17">
        <v>5371</v>
      </c>
      <c r="K266" s="17">
        <v>545</v>
      </c>
    </row>
    <row r="267" spans="1:11" s="1" customForma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s="1" customFormat="1" x14ac:dyDescent="0.2">
      <c r="A268" s="8"/>
      <c r="B268" s="8"/>
      <c r="C268" s="30" t="s">
        <v>32</v>
      </c>
      <c r="D268" s="17"/>
      <c r="E268" s="17"/>
      <c r="F268" s="17"/>
      <c r="G268" s="17"/>
      <c r="H268" s="17"/>
      <c r="I268" s="30" t="s">
        <v>33</v>
      </c>
      <c r="J268" s="8"/>
      <c r="K268" s="8"/>
    </row>
    <row r="269" spans="1:11" s="1" customFormat="1" x14ac:dyDescent="0.2">
      <c r="A269" s="9"/>
      <c r="B269" s="9" t="s">
        <v>0</v>
      </c>
      <c r="C269" s="9"/>
      <c r="D269" s="9" t="s">
        <v>43</v>
      </c>
      <c r="E269" s="9"/>
      <c r="F269" s="9"/>
      <c r="G269" s="9"/>
      <c r="H269" s="9" t="s">
        <v>0</v>
      </c>
      <c r="I269" s="9"/>
      <c r="J269" s="9" t="s">
        <v>43</v>
      </c>
      <c r="K269" s="9"/>
    </row>
    <row r="270" spans="1:11" s="1" customFormat="1" x14ac:dyDescent="0.2">
      <c r="A270" s="9"/>
      <c r="B270" s="9" t="s">
        <v>11</v>
      </c>
      <c r="C270" s="9"/>
      <c r="D270" s="9" t="s">
        <v>2</v>
      </c>
      <c r="E270" s="9" t="s">
        <v>3</v>
      </c>
      <c r="F270" s="9"/>
      <c r="G270" s="9"/>
      <c r="H270" s="9" t="s">
        <v>11</v>
      </c>
      <c r="I270" s="9"/>
      <c r="J270" s="9" t="s">
        <v>2</v>
      </c>
      <c r="K270" s="9" t="s">
        <v>3</v>
      </c>
    </row>
    <row r="271" spans="1:11" s="1" customFormat="1" ht="13.5" thickBot="1" x14ac:dyDescent="0.25">
      <c r="A271" s="10" t="s">
        <v>4</v>
      </c>
      <c r="B271" s="11" t="s">
        <v>5</v>
      </c>
      <c r="C271" s="11" t="s">
        <v>6</v>
      </c>
      <c r="D271" s="11" t="s">
        <v>7</v>
      </c>
      <c r="E271" s="11" t="s">
        <v>8</v>
      </c>
      <c r="F271" s="11"/>
      <c r="G271" s="10" t="s">
        <v>4</v>
      </c>
      <c r="H271" s="11" t="s">
        <v>5</v>
      </c>
      <c r="I271" s="11" t="s">
        <v>6</v>
      </c>
      <c r="J271" s="11" t="s">
        <v>7</v>
      </c>
      <c r="K271" s="11" t="s">
        <v>8</v>
      </c>
    </row>
    <row r="272" spans="1:11" s="1" customFormat="1" ht="13.5" thickTop="1" x14ac:dyDescent="0.2">
      <c r="A272" s="8" t="s">
        <v>9</v>
      </c>
      <c r="B272" s="8">
        <v>63365</v>
      </c>
      <c r="C272" s="8">
        <v>1763192642</v>
      </c>
      <c r="D272" s="8">
        <f>C272/(B272*12)</f>
        <v>2318.8309029695679</v>
      </c>
      <c r="E272" s="8">
        <v>482</v>
      </c>
      <c r="F272" s="8"/>
      <c r="G272" s="8" t="s">
        <v>9</v>
      </c>
      <c r="H272" s="8">
        <v>94315</v>
      </c>
      <c r="I272" s="8">
        <v>2363823496</v>
      </c>
      <c r="J272" s="8">
        <v>2089</v>
      </c>
      <c r="K272" s="8">
        <v>2460</v>
      </c>
    </row>
    <row r="273" spans="1:13" s="1" customFormat="1" x14ac:dyDescent="0.2">
      <c r="A273" s="12">
        <v>2001</v>
      </c>
      <c r="B273" s="8">
        <v>58892</v>
      </c>
      <c r="C273" s="8">
        <v>1789469836</v>
      </c>
      <c r="D273" s="8">
        <f>C273/(B273*12)</f>
        <v>2532.1348626864997</v>
      </c>
      <c r="E273" s="8">
        <v>501</v>
      </c>
      <c r="F273" s="8"/>
      <c r="G273" s="12">
        <v>2001</v>
      </c>
      <c r="H273" s="8">
        <v>97329</v>
      </c>
      <c r="I273" s="8">
        <v>2538745721</v>
      </c>
      <c r="J273" s="8">
        <v>2174</v>
      </c>
      <c r="K273" s="8">
        <v>2484</v>
      </c>
    </row>
    <row r="274" spans="1:13" s="1" customFormat="1" x14ac:dyDescent="0.2">
      <c r="A274" s="12">
        <v>2002</v>
      </c>
      <c r="B274" s="8">
        <v>59294</v>
      </c>
      <c r="C274" s="8">
        <v>1903754787</v>
      </c>
      <c r="D274" s="8">
        <v>2675.5866065706482</v>
      </c>
      <c r="E274" s="8">
        <v>507</v>
      </c>
      <c r="F274" s="8"/>
      <c r="G274" s="12">
        <v>2002</v>
      </c>
      <c r="H274" s="8">
        <v>100186</v>
      </c>
      <c r="I274" s="8">
        <v>2683231449</v>
      </c>
      <c r="J274" s="8">
        <v>2231.8749201485239</v>
      </c>
      <c r="K274" s="8">
        <v>2486</v>
      </c>
    </row>
    <row r="275" spans="1:13" s="1" customFormat="1" x14ac:dyDescent="0.2">
      <c r="A275" s="12">
        <v>2003</v>
      </c>
      <c r="B275" s="8">
        <v>59316</v>
      </c>
      <c r="C275" s="8">
        <v>1943401136</v>
      </c>
      <c r="D275" s="8">
        <v>2730.293591386248</v>
      </c>
      <c r="E275" s="8">
        <v>512</v>
      </c>
      <c r="F275" s="8"/>
      <c r="G275" s="12">
        <v>2003</v>
      </c>
      <c r="H275" s="8">
        <v>101536</v>
      </c>
      <c r="I275" s="8">
        <v>2736050201</v>
      </c>
      <c r="J275" s="8">
        <v>2245.5501833504045</v>
      </c>
      <c r="K275" s="8">
        <v>2508</v>
      </c>
    </row>
    <row r="276" spans="1:13" s="1" customFormat="1" x14ac:dyDescent="0.2">
      <c r="A276" s="15" t="s">
        <v>36</v>
      </c>
      <c r="B276" s="8">
        <v>60710</v>
      </c>
      <c r="C276" s="8">
        <v>2070808737</v>
      </c>
      <c r="D276" s="8">
        <v>2842</v>
      </c>
      <c r="E276" s="8">
        <v>519</v>
      </c>
      <c r="F276" s="8"/>
      <c r="G276" s="15" t="s">
        <v>36</v>
      </c>
      <c r="H276" s="8">
        <v>103381</v>
      </c>
      <c r="I276" s="8">
        <v>2825843950</v>
      </c>
      <c r="J276" s="8">
        <v>2278</v>
      </c>
      <c r="K276" s="8">
        <v>2514</v>
      </c>
    </row>
    <row r="277" spans="1:13" s="1" customFormat="1" x14ac:dyDescent="0.2">
      <c r="A277" s="15" t="s">
        <v>37</v>
      </c>
      <c r="B277" s="8">
        <v>62111</v>
      </c>
      <c r="C277" s="8">
        <v>2129018252</v>
      </c>
      <c r="D277" s="8">
        <v>2856</v>
      </c>
      <c r="E277" s="8">
        <v>535</v>
      </c>
      <c r="F277" s="8"/>
      <c r="G277" s="15" t="s">
        <v>37</v>
      </c>
      <c r="H277" s="8">
        <v>104944</v>
      </c>
      <c r="I277" s="8">
        <v>2929647890</v>
      </c>
      <c r="J277" s="8">
        <v>2326</v>
      </c>
      <c r="K277" s="8">
        <v>2529</v>
      </c>
    </row>
    <row r="278" spans="1:13" s="1" customFormat="1" x14ac:dyDescent="0.2">
      <c r="A278" s="15" t="s">
        <v>38</v>
      </c>
      <c r="B278" s="8">
        <v>62675</v>
      </c>
      <c r="C278" s="8">
        <v>2259014955</v>
      </c>
      <c r="D278" s="8">
        <v>3004</v>
      </c>
      <c r="E278" s="8">
        <v>543</v>
      </c>
      <c r="F278" s="8"/>
      <c r="G278" s="15" t="s">
        <v>38</v>
      </c>
      <c r="H278" s="8">
        <v>105949</v>
      </c>
      <c r="I278" s="8">
        <v>3071667970</v>
      </c>
      <c r="J278" s="8">
        <v>2556</v>
      </c>
      <c r="K278" s="8">
        <v>2556</v>
      </c>
    </row>
    <row r="279" spans="1:13" s="1" customFormat="1" x14ac:dyDescent="0.2">
      <c r="A279" s="15" t="s">
        <v>39</v>
      </c>
      <c r="B279" s="8">
        <v>63204</v>
      </c>
      <c r="C279" s="8">
        <v>2404967949</v>
      </c>
      <c r="D279" s="8">
        <v>3171</v>
      </c>
      <c r="E279" s="8">
        <v>546</v>
      </c>
      <c r="F279" s="8"/>
      <c r="G279" s="15" t="s">
        <v>39</v>
      </c>
      <c r="H279" s="8">
        <v>108140</v>
      </c>
      <c r="I279" s="8">
        <v>3304974651</v>
      </c>
      <c r="J279" s="8">
        <v>2547</v>
      </c>
      <c r="K279" s="8">
        <v>2580</v>
      </c>
      <c r="M279" s="1" t="s">
        <v>10</v>
      </c>
    </row>
    <row r="280" spans="1:13" s="1" customFormat="1" x14ac:dyDescent="0.2">
      <c r="A280" s="15" t="s">
        <v>40</v>
      </c>
      <c r="B280" s="8">
        <v>64343</v>
      </c>
      <c r="C280" s="8">
        <v>2579412400</v>
      </c>
      <c r="D280" s="8">
        <f>C280/(B280*12)</f>
        <v>3340.7058006827988</v>
      </c>
      <c r="E280" s="8">
        <v>546</v>
      </c>
      <c r="F280" s="8"/>
      <c r="G280" s="15" t="s">
        <v>40</v>
      </c>
      <c r="H280" s="8">
        <v>112034</v>
      </c>
      <c r="I280" s="8">
        <v>3580251797</v>
      </c>
      <c r="J280" s="8">
        <f>I280/(H280*12)</f>
        <v>2663.0693933686798</v>
      </c>
      <c r="K280" s="8">
        <v>2603</v>
      </c>
    </row>
    <row r="281" spans="1:13" s="1" customFormat="1" x14ac:dyDescent="0.2">
      <c r="A281" s="15" t="s">
        <v>41</v>
      </c>
      <c r="B281" s="8">
        <v>64134</v>
      </c>
      <c r="C281" s="8">
        <v>2681379661</v>
      </c>
      <c r="D281" s="8">
        <v>3484</v>
      </c>
      <c r="E281" s="8">
        <v>551</v>
      </c>
      <c r="F281" s="8"/>
      <c r="G281" s="15" t="s">
        <v>41</v>
      </c>
      <c r="H281" s="8">
        <v>114208</v>
      </c>
      <c r="I281" s="8">
        <v>3716116848</v>
      </c>
      <c r="J281" s="8">
        <v>2712</v>
      </c>
      <c r="K281" s="8">
        <v>2615</v>
      </c>
    </row>
    <row r="282" spans="1:13" s="1" customFormat="1" x14ac:dyDescent="0.2">
      <c r="A282" s="15" t="s">
        <v>42</v>
      </c>
      <c r="B282" s="8">
        <v>64691</v>
      </c>
      <c r="C282" s="8">
        <v>2688434507</v>
      </c>
      <c r="D282" s="8">
        <v>3463.1743042566454</v>
      </c>
      <c r="E282" s="8">
        <v>549</v>
      </c>
      <c r="F282" s="8"/>
      <c r="G282" s="15" t="s">
        <v>42</v>
      </c>
      <c r="H282" s="8">
        <v>114653</v>
      </c>
      <c r="I282" s="8">
        <v>3669017600</v>
      </c>
      <c r="J282" s="8">
        <v>2666.7550492936657</v>
      </c>
      <c r="K282" s="8">
        <v>2638</v>
      </c>
    </row>
    <row r="283" spans="1:13" s="1" customFormat="1" x14ac:dyDescent="0.2">
      <c r="A283" s="15" t="s">
        <v>44</v>
      </c>
      <c r="B283" s="8">
        <v>66263</v>
      </c>
      <c r="C283" s="8">
        <v>2778581679</v>
      </c>
      <c r="D283" s="8">
        <v>3494</v>
      </c>
      <c r="E283" s="8">
        <v>547</v>
      </c>
      <c r="F283" s="8"/>
      <c r="G283" s="15" t="s">
        <v>44</v>
      </c>
      <c r="H283" s="8">
        <v>117893</v>
      </c>
      <c r="I283" s="8">
        <v>3778953813</v>
      </c>
      <c r="J283" s="8">
        <v>2671</v>
      </c>
      <c r="K283" s="8">
        <v>2642</v>
      </c>
    </row>
    <row r="284" spans="1:13" s="1" customFormat="1" x14ac:dyDescent="0.2">
      <c r="A284" s="15" t="s">
        <v>45</v>
      </c>
      <c r="B284" s="8">
        <v>68704</v>
      </c>
      <c r="C284" s="8">
        <v>2907352832</v>
      </c>
      <c r="D284" s="8">
        <v>3526</v>
      </c>
      <c r="E284" s="8">
        <v>550</v>
      </c>
      <c r="F284" s="8"/>
      <c r="G284" s="15" t="s">
        <v>45</v>
      </c>
      <c r="H284" s="8">
        <v>119198</v>
      </c>
      <c r="I284" s="8">
        <v>3791732225</v>
      </c>
      <c r="J284" s="8">
        <v>2651</v>
      </c>
      <c r="K284" s="8">
        <v>2656</v>
      </c>
    </row>
    <row r="285" spans="1:13" s="4" customFormat="1" x14ac:dyDescent="0.2">
      <c r="A285" s="15" t="s">
        <v>46</v>
      </c>
      <c r="B285" s="8">
        <v>71463</v>
      </c>
      <c r="C285" s="8">
        <v>3016745886</v>
      </c>
      <c r="D285" s="8">
        <v>3518</v>
      </c>
      <c r="E285" s="8">
        <v>551</v>
      </c>
      <c r="F285" s="8"/>
      <c r="G285" s="15" t="s">
        <v>46</v>
      </c>
      <c r="H285" s="8">
        <v>119913</v>
      </c>
      <c r="I285" s="8">
        <v>3901596465</v>
      </c>
      <c r="J285" s="8">
        <v>2711</v>
      </c>
      <c r="K285" s="8">
        <v>2658</v>
      </c>
    </row>
    <row r="286" spans="1:13" s="17" customFormat="1" x14ac:dyDescent="0.2">
      <c r="A286" s="15" t="s">
        <v>48</v>
      </c>
      <c r="B286" s="8">
        <v>74529</v>
      </c>
      <c r="C286" s="8">
        <v>3151809756</v>
      </c>
      <c r="D286" s="8">
        <v>3524</v>
      </c>
      <c r="E286" s="8">
        <v>548</v>
      </c>
      <c r="F286" s="8"/>
      <c r="G286" s="15" t="s">
        <v>48</v>
      </c>
      <c r="H286" s="8">
        <v>121823</v>
      </c>
      <c r="I286" s="8">
        <v>3970559581</v>
      </c>
      <c r="J286" s="8">
        <v>2716</v>
      </c>
      <c r="K286" s="8">
        <v>2660</v>
      </c>
    </row>
    <row r="287" spans="1:13" s="17" customFormat="1" x14ac:dyDescent="0.2">
      <c r="A287" s="18" t="s">
        <v>51</v>
      </c>
      <c r="B287" s="17">
        <v>76154</v>
      </c>
      <c r="C287" s="17">
        <v>3370320834</v>
      </c>
      <c r="D287" s="17">
        <v>3688</v>
      </c>
      <c r="E287" s="17">
        <v>545</v>
      </c>
      <c r="G287" s="18" t="s">
        <v>51</v>
      </c>
      <c r="H287" s="17">
        <v>122515</v>
      </c>
      <c r="I287" s="17">
        <v>4077698630</v>
      </c>
      <c r="J287" s="17">
        <v>2774</v>
      </c>
      <c r="K287" s="17">
        <v>2655</v>
      </c>
    </row>
    <row r="288" spans="1:13" s="4" customFormat="1" ht="12" x14ac:dyDescent="0.2">
      <c r="A288" s="23"/>
      <c r="B288" s="24"/>
      <c r="C288" s="7"/>
      <c r="D288" s="7"/>
      <c r="E288" s="7"/>
      <c r="F288" s="7"/>
      <c r="G288" s="6"/>
      <c r="H288" s="7"/>
      <c r="I288" s="7"/>
      <c r="J288" s="7"/>
      <c r="K288" s="7"/>
    </row>
    <row r="289" spans="1:11" s="1" customFormat="1" x14ac:dyDescent="0.2">
      <c r="A289" s="44" t="s">
        <v>50</v>
      </c>
      <c r="B289" s="44"/>
      <c r="C289" s="44"/>
      <c r="D289" s="44"/>
      <c r="E289" s="44"/>
      <c r="F289" s="44"/>
      <c r="G289" s="44"/>
      <c r="H289" s="44"/>
      <c r="I289" s="44"/>
      <c r="J289" s="44"/>
      <c r="K289" s="44"/>
    </row>
    <row r="290" spans="1:11" s="1" customFormat="1" ht="12" x14ac:dyDescent="0.2"/>
    <row r="291" spans="1:11" s="1" customFormat="1" ht="12" x14ac:dyDescent="0.2"/>
    <row r="292" spans="1:11" s="1" customFormat="1" ht="12" x14ac:dyDescent="0.2"/>
    <row r="293" spans="1:11" s="1" customFormat="1" ht="12" x14ac:dyDescent="0.2">
      <c r="C293" s="3"/>
      <c r="I293" s="3"/>
    </row>
    <row r="294" spans="1:11" s="1" customFormat="1" ht="12" x14ac:dyDescent="0.2"/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/>
    <row r="309" spans="1:9" s="1" customFormat="1" ht="12" x14ac:dyDescent="0.2">
      <c r="A309" s="2"/>
      <c r="G309" s="2"/>
    </row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/>
    <row r="316" spans="1:9" s="1" customFormat="1" ht="12" x14ac:dyDescent="0.2">
      <c r="C316" s="3"/>
      <c r="I316" s="3"/>
    </row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/>
    <row r="332" spans="1:7" s="1" customFormat="1" ht="12" x14ac:dyDescent="0.2">
      <c r="A332" s="2"/>
      <c r="G332" s="2"/>
    </row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/>
    <row r="339" spans="3:9" s="1" customFormat="1" ht="12" x14ac:dyDescent="0.2">
      <c r="C339" s="3"/>
      <c r="I339" s="3"/>
    </row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>
      <c r="A355" s="2"/>
      <c r="G355" s="2"/>
    </row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/>
    <row r="362" spans="1:9" s="1" customFormat="1" ht="12" x14ac:dyDescent="0.2">
      <c r="C362" s="3"/>
      <c r="I362" s="3"/>
    </row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>
      <c r="A378" s="2"/>
      <c r="G378" s="2"/>
    </row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/>
    <row r="385" spans="3:9" s="1" customFormat="1" ht="12" x14ac:dyDescent="0.2">
      <c r="C385" s="3"/>
      <c r="I385" s="3"/>
    </row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>
      <c r="A401" s="2"/>
      <c r="G401" s="2"/>
    </row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/>
    <row r="408" spans="1:9" s="1" customFormat="1" ht="12" x14ac:dyDescent="0.2">
      <c r="C408" s="3"/>
      <c r="I408" s="3"/>
    </row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/>
    <row r="424" spans="1:9" s="1" customFormat="1" ht="12" x14ac:dyDescent="0.2">
      <c r="A424" s="2"/>
      <c r="G424" s="2"/>
    </row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/>
    <row r="431" spans="1:9" s="1" customFormat="1" ht="12" x14ac:dyDescent="0.2">
      <c r="C431" s="3"/>
      <c r="I431" s="3"/>
    </row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/>
    <row r="440" spans="1:13" s="1" customFormat="1" ht="12" x14ac:dyDescent="0.2">
      <c r="M440" s="1" t="s">
        <v>10</v>
      </c>
    </row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/>
    <row r="447" spans="1:13" s="1" customFormat="1" ht="12" x14ac:dyDescent="0.2">
      <c r="A447" s="2"/>
      <c r="G447" s="2"/>
    </row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/>
    <row r="454" spans="3:9" s="1" customFormat="1" ht="12" x14ac:dyDescent="0.2">
      <c r="C454" s="3"/>
      <c r="I454" s="3"/>
    </row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/>
    <row r="470" spans="1:9" s="1" customFormat="1" ht="12" x14ac:dyDescent="0.2">
      <c r="A470" s="2"/>
      <c r="G470" s="2"/>
    </row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/>
    <row r="477" spans="1:9" s="1" customFormat="1" ht="12" x14ac:dyDescent="0.2">
      <c r="C477" s="3"/>
      <c r="I477" s="3"/>
    </row>
    <row r="478" spans="1:9" s="1" customFormat="1" ht="12" x14ac:dyDescent="0.2">
      <c r="I478" s="3"/>
    </row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/>
    <row r="493" spans="1:7" s="1" customFormat="1" ht="12" x14ac:dyDescent="0.2">
      <c r="A493" s="2"/>
      <c r="G493" s="2"/>
    </row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/>
    <row r="500" spans="3:9" s="1" customFormat="1" ht="12" x14ac:dyDescent="0.2">
      <c r="C500" s="3"/>
      <c r="I500" s="3"/>
    </row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>
      <c r="A516" s="2"/>
      <c r="G516" s="2"/>
    </row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/>
    <row r="523" spans="1:9" s="1" customFormat="1" ht="12" x14ac:dyDescent="0.2">
      <c r="C523" s="3"/>
      <c r="I523" s="3"/>
    </row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>
      <c r="A539" s="2"/>
      <c r="G539" s="2"/>
    </row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/>
    <row r="546" spans="3:3" s="1" customFormat="1" ht="12" x14ac:dyDescent="0.2">
      <c r="C546" s="3"/>
    </row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>
      <c r="A562" s="2"/>
      <c r="G562" s="2"/>
    </row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>
      <c r="C569" s="3"/>
      <c r="I569" s="3"/>
    </row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>
      <c r="A585" s="2"/>
      <c r="G585" s="2"/>
    </row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/>
    <row r="592" spans="1:7" s="1" customFormat="1" ht="12" x14ac:dyDescent="0.2">
      <c r="C592" s="3"/>
    </row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/>
    <row r="608" spans="1:7" s="1" customFormat="1" ht="12" x14ac:dyDescent="0.2">
      <c r="A608" s="2"/>
      <c r="G608" s="2"/>
    </row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/>
    <row r="614" spans="3:9" s="1" customFormat="1" ht="12" x14ac:dyDescent="0.2">
      <c r="C614" s="3"/>
      <c r="I614" s="3"/>
    </row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>
      <c r="A630" s="2"/>
      <c r="G630" s="2"/>
    </row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>
      <c r="L787" s="1" t="s">
        <v>10</v>
      </c>
    </row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customHeight="1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</sheetData>
  <mergeCells count="6">
    <mergeCell ref="A289:K289"/>
    <mergeCell ref="A48:K48"/>
    <mergeCell ref="A96:K96"/>
    <mergeCell ref="A144:K144"/>
    <mergeCell ref="A192:K192"/>
    <mergeCell ref="A241:K241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6" max="10" man="1"/>
    <brk id="144" max="10" man="1"/>
    <brk id="192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2016-10-07T00:18:30Z</cp:lastPrinted>
  <dcterms:created xsi:type="dcterms:W3CDTF">2002-10-17T18:18:05Z</dcterms:created>
  <dcterms:modified xsi:type="dcterms:W3CDTF">2016-10-07T00:18:33Z</dcterms:modified>
</cp:coreProperties>
</file>